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4215" windowWidth="10065" windowHeight="8265" tabRatio="670" activeTab="0"/>
  </bookViews>
  <sheets>
    <sheet name="CONBS" sheetId="1" r:id="rId1"/>
    <sheet name="CONPL" sheetId="2" r:id="rId2"/>
    <sheet name="CONEQ" sheetId="3" r:id="rId3"/>
    <sheet name="CONCF" sheetId="4" r:id="rId4"/>
    <sheet name="A2" sheetId="5" r:id="rId5"/>
    <sheet name="A3" sheetId="6" r:id="rId6"/>
    <sheet name="GT_Custom" sheetId="7" state="hidden" r:id="rId7"/>
  </sheets>
  <definedNames>
    <definedName name="_xlnm.Print_Area" localSheetId="4">'A2'!$A$1:$F$40</definedName>
    <definedName name="_xlnm.Print_Area" localSheetId="5">'A3'!$A$1:$F$17</definedName>
    <definedName name="_xlnm.Print_Area" localSheetId="0">'CONBS'!$A$1:$E$59</definedName>
    <definedName name="_xlnm.Print_Area" localSheetId="2">'CONEQ'!$A$1:$H$49</definedName>
    <definedName name="_xlnm.Print_Area" localSheetId="1">'CONPL'!$A$1:$F$46</definedName>
    <definedName name="Z_25F6A28F_7E19_4326_B0D4_B327C8255BE4_.wvu.PrintArea" localSheetId="0" hidden="1">'CONBS'!$A$1:$E$59</definedName>
    <definedName name="Z_25F6A28F_7E19_4326_B0D4_B327C8255BE4_.wvu.PrintArea" localSheetId="1" hidden="1">'CONPL'!$A$1:$F$46</definedName>
  </definedNames>
  <calcPr fullCalcOnLoad="1"/>
</workbook>
</file>

<file path=xl/sharedStrings.xml><?xml version="1.0" encoding="utf-8"?>
<sst xmlns="http://schemas.openxmlformats.org/spreadsheetml/2006/main" count="281" uniqueCount="188">
  <si>
    <t xml:space="preserve"> </t>
  </si>
  <si>
    <t>Taxation</t>
  </si>
  <si>
    <t>Harvest Court Industries Berhad (36998-T)</t>
  </si>
  <si>
    <t xml:space="preserve">As at </t>
  </si>
  <si>
    <t>(RM)</t>
  </si>
  <si>
    <t>NON-CURRENT ASSETS</t>
  </si>
  <si>
    <t>Property, plant and equipment</t>
  </si>
  <si>
    <t>Land held for property development</t>
  </si>
  <si>
    <t>Goodwill on consolidation</t>
  </si>
  <si>
    <t xml:space="preserve">Fixed deposits with a licensed bank </t>
  </si>
  <si>
    <t>CURRENT ASSETS</t>
  </si>
  <si>
    <t>Inventories</t>
  </si>
  <si>
    <t>Trade receivables</t>
  </si>
  <si>
    <t>Other receivables, deposits &amp; prepayments</t>
  </si>
  <si>
    <t>Cash and bank balances</t>
  </si>
  <si>
    <t>CURRENT LIABILITIES</t>
  </si>
  <si>
    <t>Trade payables</t>
  </si>
  <si>
    <t>Other payables</t>
  </si>
  <si>
    <t>Finance payables</t>
  </si>
  <si>
    <t>Short term borrowings</t>
  </si>
  <si>
    <t>NET CURRENT LIABILITIES</t>
  </si>
  <si>
    <t>FINANCED BY:</t>
  </si>
  <si>
    <t>Share capital</t>
  </si>
  <si>
    <t>Reserves</t>
  </si>
  <si>
    <t>Minority interests</t>
  </si>
  <si>
    <t>Non-Current Liabilities</t>
  </si>
  <si>
    <t>interim financial statements.</t>
  </si>
  <si>
    <t>Harvest Court Industries Berhad</t>
  </si>
  <si>
    <t>(RM'000)</t>
  </si>
  <si>
    <t>Adjustments for non-cash flow:-</t>
  </si>
  <si>
    <t>Non-cash items</t>
  </si>
  <si>
    <t>Non-operating items (which are investing/financing)</t>
  </si>
  <si>
    <t>Changes in working capital :-</t>
  </si>
  <si>
    <t>Net change in current liabilities</t>
  </si>
  <si>
    <t>Interest paid</t>
  </si>
  <si>
    <t>Investing Activities</t>
  </si>
  <si>
    <t xml:space="preserve">       - Other investments</t>
  </si>
  <si>
    <t>Financing Activities</t>
  </si>
  <si>
    <t xml:space="preserve">       -  Bank borrowing</t>
  </si>
  <si>
    <t>Cash &amp; Cash Equivalents at beginning of period</t>
  </si>
  <si>
    <t>Cash &amp; Cash Equivalents at end of period</t>
  </si>
  <si>
    <t>Cash &amp; Cash Equivalents comprise the following :-</t>
  </si>
  <si>
    <t>The condensed consolidated cash flow statement should be read in conjunction with the audited financial</t>
  </si>
  <si>
    <t>cumulative to date</t>
  </si>
  <si>
    <t>Revenue</t>
  </si>
  <si>
    <t>Finance Cost</t>
  </si>
  <si>
    <t>Condensed Consolidated Statements of Changes in Equity</t>
  </si>
  <si>
    <t xml:space="preserve">Exchange </t>
  </si>
  <si>
    <t>Share</t>
  </si>
  <si>
    <t>Translation</t>
  </si>
  <si>
    <t>Accumulated</t>
  </si>
  <si>
    <t>Share Capital</t>
  </si>
  <si>
    <t>Premium</t>
  </si>
  <si>
    <t>Reserve</t>
  </si>
  <si>
    <t>Losses</t>
  </si>
  <si>
    <t>Total</t>
  </si>
  <si>
    <t>Balance at</t>
  </si>
  <si>
    <t>Balance at end of period</t>
  </si>
  <si>
    <t>The condensed consolidated statement of changes in equity should be read in conjunction with the audited</t>
  </si>
  <si>
    <t>attached to the interim financial statements.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</si>
  <si>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</si>
  <si>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</si>
  <si>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</si>
  <si>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</si>
  <si>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</si>
  <si>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</si>
  <si>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</si>
  <si>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</si>
  <si>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</si>
  <si>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</si>
  <si>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</si>
  <si>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</si>
  <si>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</si>
  <si>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</si>
  <si>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</si>
  <si>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</si>
  <si>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Condensed Consolidated Cash Flow Statements</t>
  </si>
  <si>
    <t>Total equity</t>
  </si>
  <si>
    <t>Equity attributable to equity holders of the parent</t>
  </si>
  <si>
    <t>Note</t>
  </si>
  <si>
    <t>Cost of sales</t>
  </si>
  <si>
    <t>Other income</t>
  </si>
  <si>
    <t>Administrative expenses</t>
  </si>
  <si>
    <t>Other expenses</t>
  </si>
  <si>
    <t>Attributable to:</t>
  </si>
  <si>
    <t>Equity holders of the parent</t>
  </si>
  <si>
    <t xml:space="preserve">  to equity holders of the parent:</t>
  </si>
  <si>
    <t>Minority</t>
  </si>
  <si>
    <t>Interest</t>
  </si>
  <si>
    <t>Equity</t>
  </si>
  <si>
    <t xml:space="preserve"> beginning of period</t>
  </si>
  <si>
    <t>Attributable to Equity Holders of the Parent</t>
  </si>
  <si>
    <t>Non-Distributable</t>
  </si>
  <si>
    <t>Distributable</t>
  </si>
  <si>
    <t>Issue of ordinary shares pursuant</t>
  </si>
  <si>
    <t xml:space="preserve"> to ESOS</t>
  </si>
  <si>
    <t>Foreign exchange differences</t>
  </si>
  <si>
    <t xml:space="preserve"> recognised in income statements</t>
  </si>
  <si>
    <t xml:space="preserve">       -  Transaction with owners as owners</t>
  </si>
  <si>
    <t>Total current liabilities</t>
  </si>
  <si>
    <t>Total current assets</t>
  </si>
  <si>
    <t>Deferred tax liabilities</t>
  </si>
  <si>
    <t>Long term borrowing</t>
  </si>
  <si>
    <t>Selling and distribution expenses</t>
  </si>
  <si>
    <t xml:space="preserve"> representing net loss not</t>
  </si>
  <si>
    <t>Condensed Consolidated Income Statements</t>
  </si>
  <si>
    <t>The condensed consolidated income statements should be read in conjunction with the audited financial statements for the</t>
  </si>
  <si>
    <t>Condensed Consolidated Balance Sheets</t>
  </si>
  <si>
    <t>The condensed consolidated balance sheets should be read in conjunction with the audited financial</t>
  </si>
  <si>
    <t>Net changes in Cash &amp; Cash equivalents</t>
  </si>
  <si>
    <t>Bank overdrafts</t>
  </si>
  <si>
    <t>Exceptional item</t>
  </si>
  <si>
    <t>Amount owing to director</t>
  </si>
  <si>
    <t>Dilluted</t>
  </si>
  <si>
    <t>Part A2: Summary of Key Financial Information</t>
  </si>
  <si>
    <t>Corresponding Quarter</t>
  </si>
  <si>
    <t>To Date</t>
  </si>
  <si>
    <t>RM '000</t>
  </si>
  <si>
    <t>AS AT PRECEDING FINANCIAL YEAR END</t>
  </si>
  <si>
    <t>REMARKS:</t>
  </si>
  <si>
    <t>Part A3: ADDITIONAL INFORMATION</t>
  </si>
  <si>
    <t>Gross interest income</t>
  </si>
  <si>
    <t>Gross interest expense</t>
  </si>
  <si>
    <t xml:space="preserve">  equity holders of the parent</t>
  </si>
  <si>
    <t>Interest received</t>
  </si>
  <si>
    <t xml:space="preserve">       -  Withdrawal of fixed deposits</t>
  </si>
  <si>
    <t>Net cash used in financing activities</t>
  </si>
  <si>
    <t>Proposed/declared dividend per share (sen)</t>
  </si>
  <si>
    <t>Cash generated from operations</t>
  </si>
  <si>
    <t>Net cash (used in)/generated from operating activities</t>
  </si>
  <si>
    <t>Loss before tax</t>
  </si>
  <si>
    <t>Net loss for the period</t>
  </si>
  <si>
    <t>Net loss before tax</t>
  </si>
  <si>
    <t>-</t>
  </si>
  <si>
    <t>Gross (loss)/profit</t>
  </si>
  <si>
    <t>Loss for the period</t>
  </si>
  <si>
    <t xml:space="preserve"> Basic, for loss for the period (Sen)</t>
  </si>
  <si>
    <t>Net (loss)/profit for the period</t>
  </si>
  <si>
    <t>Taxes refund/(paid)</t>
  </si>
  <si>
    <t>Net cash used in investing activities</t>
  </si>
  <si>
    <t xml:space="preserve">Loss attributable to ordinary </t>
  </si>
  <si>
    <t>Basic loss per share (sen)</t>
  </si>
  <si>
    <t>Losses per share attributable</t>
  </si>
  <si>
    <t xml:space="preserve">  ATTRIBUTABLE TO ORDINARY EQUITY</t>
  </si>
  <si>
    <t>Operating profit/(loss) before changes in working capital</t>
  </si>
  <si>
    <t xml:space="preserve">NET ASSETS PER SHARE </t>
  </si>
  <si>
    <t xml:space="preserve">  HOLDERS OF THE PARENT (Sen)</t>
  </si>
  <si>
    <t xml:space="preserve"> to ordinary equity holders of the parent (Sen)</t>
  </si>
  <si>
    <t>Net (liabilities)/assets per shares attributable</t>
  </si>
  <si>
    <t>Exchange differences</t>
  </si>
  <si>
    <t>Net change in current assets</t>
  </si>
  <si>
    <t>(Loss) / Profit for the period</t>
  </si>
  <si>
    <t>(Loss) / Profit before taxation</t>
  </si>
  <si>
    <t>Tax recoverable</t>
  </si>
  <si>
    <t>statements for the year ended 31 December 2007 and the accompanying explanatory notes attached to the</t>
  </si>
  <si>
    <t>year ended 31 December 2007 and the accompanying explanatory notes attached to the interim financial statements.</t>
  </si>
  <si>
    <t>financial statements for the year ended 31 December 2007 and the accompanying explanatory notes</t>
  </si>
  <si>
    <t>Individual  Quarter</t>
  </si>
  <si>
    <t>31 Dec 2007</t>
  </si>
  <si>
    <t>Non-current asset classified as held for sale</t>
  </si>
  <si>
    <t>Current Period</t>
  </si>
  <si>
    <t>Preceding Period</t>
  </si>
  <si>
    <t>(Unaudited)</t>
  </si>
  <si>
    <t>(Audited)</t>
  </si>
  <si>
    <t>Cumulative Period</t>
  </si>
  <si>
    <t>Individual Quarter</t>
  </si>
  <si>
    <t>Comparative Qtr ended</t>
  </si>
  <si>
    <t>As at 30 Sep 2008</t>
  </si>
  <si>
    <t>30 Sep 2008</t>
  </si>
  <si>
    <t>For the  financial period ended 30 Sep 2008</t>
  </si>
  <si>
    <t>9 months</t>
  </si>
  <si>
    <t>Current Qtr ended</t>
  </si>
  <si>
    <t>30 September</t>
  </si>
  <si>
    <t>For the financial period ended 30 Sep 2008</t>
  </si>
  <si>
    <t xml:space="preserve">9 months </t>
  </si>
  <si>
    <t>ended 30 Sep 2008</t>
  </si>
  <si>
    <t>ended 30 Sep 2007</t>
  </si>
  <si>
    <t>9 months ended</t>
  </si>
  <si>
    <t>30 Sep</t>
  </si>
  <si>
    <t>Summary of key financial Information for the quarter ended 30 Sep 2008</t>
  </si>
  <si>
    <t>1/01/08 - 30/09/08</t>
  </si>
  <si>
    <t xml:space="preserve"> 30/09/08</t>
  </si>
  <si>
    <t>Quarter</t>
  </si>
  <si>
    <t>30/09/08</t>
  </si>
  <si>
    <t>1/01/07 - 30/09/07</t>
  </si>
  <si>
    <t>30/09/07</t>
  </si>
  <si>
    <t>AS AT 30/09/08</t>
  </si>
  <si>
    <t>Comparative 9 months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</si>
</sst>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[&gt;0]#,##0;[&lt;0]\(#,##0\);\-#"/>
    <numFmt numFmtId="171" formatCode="_(* #,##0_);_(* \(#,##0\);_(* &quot;-&quot;??_);_(@_)"/>
    <numFmt numFmtId="172" formatCode="_-* #,##0.00\ _D_M_-;\-* #,##0.00\ _D_M_-;_-* &quot;-&quot;??\ _D_M_-;_-@_-"/>
    <numFmt numFmtId="173" formatCode="_-* #,##0\ _D_M_-;\-* #,##0\ _D_M_-;_-* &quot;-&quot;??\ _D_M_-;_-@_-"/>
    <numFmt numFmtId="174" formatCode="_(* #,##0.00_);_(* \(#,##0.00\);_(* &quot;-&quot;_);_(@_)"/>
    <numFmt numFmtId="175" formatCode="[&gt;0]#,##0.00;[&lt;0]\(#,##0.00\);\-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.0\);_(* &quot;-&quot;??_);_(@_)"/>
    <numFmt numFmtId="181" formatCode="[&gt;0]#,##0.0;[&lt;0]\(#,##0.0\);\-#.0"/>
    <numFmt numFmtId="182" formatCode="[&gt;0]#,##0.00;[&lt;0]\(#,##0.00\);\-#.00"/>
    <numFmt numFmtId="183" formatCode="_(* #,##0.0_);_(* \(#,##0.0\);_(* &quot;-&quot;?_);_(@_)"/>
    <numFmt numFmtId="184" formatCode="0.00000"/>
  </numFmts>
  <fonts count="32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3" fontId="7" fillId="0" borderId="0" xfId="42" applyNumberFormat="1" applyFont="1" applyAlignment="1">
      <alignment horizontal="right"/>
    </xf>
    <xf numFmtId="170" fontId="5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75" fontId="6" fillId="0" borderId="0" xfId="0" applyNumberFormat="1" applyFont="1" applyAlignment="1">
      <alignment/>
    </xf>
    <xf numFmtId="173" fontId="7" fillId="0" borderId="0" xfId="42" applyNumberFormat="1" applyFont="1" applyAlignment="1">
      <alignment horizontal="center"/>
    </xf>
    <xf numFmtId="41" fontId="9" fillId="0" borderId="0" xfId="0" applyNumberFormat="1" applyFont="1" applyAlignment="1">
      <alignment horizontal="right"/>
    </xf>
    <xf numFmtId="41" fontId="9" fillId="0" borderId="10" xfId="0" applyNumberFormat="1" applyFont="1" applyBorder="1" applyAlignment="1">
      <alignment horizontal="right"/>
    </xf>
    <xf numFmtId="41" fontId="9" fillId="0" borderId="0" xfId="42" applyNumberFormat="1" applyFont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11" xfId="42" applyNumberFormat="1" applyFont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Alignment="1">
      <alignment horizontal="right"/>
    </xf>
    <xf numFmtId="41" fontId="9" fillId="0" borderId="11" xfId="42" applyNumberFormat="1" applyFont="1" applyFill="1" applyBorder="1" applyAlignment="1">
      <alignment horizontal="right"/>
    </xf>
    <xf numFmtId="41" fontId="9" fillId="0" borderId="12" xfId="42" applyNumberFormat="1" applyFont="1" applyFill="1" applyBorder="1" applyAlignment="1">
      <alignment horizontal="right"/>
    </xf>
    <xf numFmtId="170" fontId="5" fillId="0" borderId="0" xfId="0" applyNumberFormat="1" applyFont="1" applyBorder="1" applyAlignment="1">
      <alignment horizontal="right"/>
    </xf>
    <xf numFmtId="37" fontId="9" fillId="0" borderId="0" xfId="42" applyNumberFormat="1" applyFont="1" applyAlignment="1">
      <alignment horizontal="right"/>
    </xf>
    <xf numFmtId="17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right"/>
    </xf>
    <xf numFmtId="37" fontId="9" fillId="0" borderId="12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4" fillId="0" borderId="0" xfId="0" applyNumberFormat="1" applyFont="1" applyAlignment="1">
      <alignment/>
    </xf>
    <xf numFmtId="170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170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171" fontId="1" fillId="0" borderId="0" xfId="0" applyNumberFormat="1" applyFont="1" applyAlignment="1">
      <alignment/>
    </xf>
    <xf numFmtId="171" fontId="1" fillId="0" borderId="0" xfId="42" applyNumberFormat="1" applyFont="1" applyAlignment="1">
      <alignment/>
    </xf>
    <xf numFmtId="0" fontId="1" fillId="0" borderId="13" xfId="0" applyFont="1" applyBorder="1" applyAlignment="1">
      <alignment/>
    </xf>
    <xf numFmtId="171" fontId="1" fillId="0" borderId="13" xfId="0" applyNumberFormat="1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170" fontId="11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0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0" fontId="7" fillId="0" borderId="14" xfId="0" applyNumberFormat="1" applyFont="1" applyBorder="1" applyAlignment="1">
      <alignment/>
    </xf>
    <xf numFmtId="170" fontId="3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70" fontId="7" fillId="0" borderId="14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73" fontId="7" fillId="0" borderId="0" xfId="42" applyNumberFormat="1" applyFont="1" applyAlignment="1" quotePrefix="1">
      <alignment horizontal="center"/>
    </xf>
    <xf numFmtId="170" fontId="0" fillId="0" borderId="0" xfId="0" applyNumberFormat="1" applyFont="1" applyFill="1" applyBorder="1" applyAlignment="1">
      <alignment/>
    </xf>
    <xf numFmtId="170" fontId="0" fillId="0" borderId="15" xfId="0" applyNumberFormat="1" applyFont="1" applyFill="1" applyBorder="1" applyAlignment="1">
      <alignment/>
    </xf>
    <xf numFmtId="170" fontId="0" fillId="0" borderId="14" xfId="0" applyNumberFormat="1" applyFont="1" applyFill="1" applyBorder="1" applyAlignment="1">
      <alignment/>
    </xf>
    <xf numFmtId="170" fontId="0" fillId="0" borderId="16" xfId="0" applyNumberFormat="1" applyFont="1" applyFill="1" applyBorder="1" applyAlignment="1">
      <alignment/>
    </xf>
    <xf numFmtId="41" fontId="9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17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15" fontId="2" fillId="0" borderId="17" xfId="0" applyNumberFormat="1" applyFont="1" applyBorder="1" applyAlignment="1">
      <alignment/>
    </xf>
    <xf numFmtId="15" fontId="2" fillId="0" borderId="17" xfId="0" applyNumberFormat="1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/>
    </xf>
    <xf numFmtId="41" fontId="1" fillId="0" borderId="17" xfId="42" applyNumberFormat="1" applyFont="1" applyBorder="1" applyAlignment="1">
      <alignment horizontal="center"/>
    </xf>
    <xf numFmtId="174" fontId="1" fillId="0" borderId="17" xfId="42" applyNumberFormat="1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0" fontId="1" fillId="0" borderId="15" xfId="0" applyNumberFormat="1" applyFont="1" applyBorder="1" applyAlignment="1">
      <alignment horizontal="center"/>
    </xf>
    <xf numFmtId="170" fontId="1" fillId="0" borderId="19" xfId="0" applyNumberFormat="1" applyFont="1" applyBorder="1" applyAlignment="1">
      <alignment horizontal="center"/>
    </xf>
    <xf numFmtId="170" fontId="2" fillId="0" borderId="15" xfId="0" applyNumberFormat="1" applyFont="1" applyFill="1" applyBorder="1" applyAlignment="1">
      <alignment horizontal="left"/>
    </xf>
    <xf numFmtId="170" fontId="1" fillId="0" borderId="19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1" fontId="2" fillId="24" borderId="0" xfId="0" applyNumberFormat="1" applyFont="1" applyFill="1" applyBorder="1" applyAlignment="1">
      <alignment horizontal="center"/>
    </xf>
    <xf numFmtId="2" fontId="2" fillId="24" borderId="0" xfId="0" applyNumberFormat="1" applyFont="1" applyFill="1" applyBorder="1" applyAlignment="1">
      <alignment/>
    </xf>
    <xf numFmtId="170" fontId="2" fillId="24" borderId="0" xfId="0" applyNumberFormat="1" applyFont="1" applyFill="1" applyBorder="1" applyAlignment="1">
      <alignment horizontal="left"/>
    </xf>
    <xf numFmtId="170" fontId="1" fillId="24" borderId="0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170" fontId="2" fillId="0" borderId="20" xfId="0" applyNumberFormat="1" applyFont="1" applyFill="1" applyBorder="1" applyAlignment="1">
      <alignment horizontal="left"/>
    </xf>
    <xf numFmtId="1" fontId="2" fillId="0" borderId="2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/>
    </xf>
    <xf numFmtId="1" fontId="2" fillId="0" borderId="2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70" fontId="13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13" fillId="0" borderId="0" xfId="0" applyNumberFormat="1" applyFont="1" applyAlignment="1">
      <alignment horizontal="center"/>
    </xf>
    <xf numFmtId="170" fontId="7" fillId="0" borderId="0" xfId="0" applyNumberFormat="1" applyFont="1" applyAlignment="1">
      <alignment/>
    </xf>
    <xf numFmtId="170" fontId="7" fillId="0" borderId="0" xfId="0" applyNumberFormat="1" applyFont="1" applyAlignment="1">
      <alignment horizontal="right"/>
    </xf>
    <xf numFmtId="175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170" fontId="9" fillId="0" borderId="0" xfId="0" applyNumberFormat="1" applyFont="1" applyFill="1" applyBorder="1" applyAlignment="1">
      <alignment/>
    </xf>
    <xf numFmtId="170" fontId="9" fillId="0" borderId="13" xfId="0" applyNumberFormat="1" applyFont="1" applyBorder="1" applyAlignment="1">
      <alignment/>
    </xf>
    <xf numFmtId="170" fontId="7" fillId="0" borderId="24" xfId="0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170" fontId="9" fillId="0" borderId="0" xfId="0" applyNumberFormat="1" applyFont="1" applyFill="1" applyAlignment="1">
      <alignment/>
    </xf>
    <xf numFmtId="170" fontId="7" fillId="0" borderId="25" xfId="0" applyNumberFormat="1" applyFont="1" applyBorder="1" applyAlignment="1">
      <alignment/>
    </xf>
    <xf numFmtId="170" fontId="7" fillId="0" borderId="10" xfId="0" applyNumberFormat="1" applyFont="1" applyBorder="1" applyAlignment="1">
      <alignment/>
    </xf>
    <xf numFmtId="170" fontId="9" fillId="0" borderId="10" xfId="0" applyNumberFormat="1" applyFont="1" applyFill="1" applyBorder="1" applyAlignment="1">
      <alignment/>
    </xf>
    <xf numFmtId="170" fontId="7" fillId="0" borderId="11" xfId="0" applyNumberFormat="1" applyFont="1" applyBorder="1" applyAlignment="1">
      <alignment/>
    </xf>
    <xf numFmtId="43" fontId="9" fillId="0" borderId="0" xfId="42" applyFont="1" applyAlignment="1">
      <alignment/>
    </xf>
    <xf numFmtId="0" fontId="0" fillId="0" borderId="0" xfId="0" applyFont="1" applyFill="1" applyAlignment="1">
      <alignment/>
    </xf>
    <xf numFmtId="170" fontId="7" fillId="0" borderId="11" xfId="0" applyNumberFormat="1" applyFont="1" applyFill="1" applyBorder="1" applyAlignment="1">
      <alignment/>
    </xf>
    <xf numFmtId="170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3" fontId="9" fillId="0" borderId="0" xfId="42" applyFont="1" applyFill="1" applyAlignment="1">
      <alignment/>
    </xf>
    <xf numFmtId="43" fontId="7" fillId="0" borderId="0" xfId="42" applyFont="1" applyFill="1" applyAlignment="1">
      <alignment/>
    </xf>
    <xf numFmtId="0" fontId="7" fillId="0" borderId="0" xfId="0" applyFont="1" applyFill="1" applyAlignment="1">
      <alignment/>
    </xf>
    <xf numFmtId="43" fontId="0" fillId="0" borderId="16" xfId="42" applyFont="1" applyFill="1" applyBorder="1" applyAlignment="1">
      <alignment/>
    </xf>
    <xf numFmtId="173" fontId="0" fillId="0" borderId="0" xfId="42" applyNumberFormat="1" applyFont="1" applyAlignment="1">
      <alignment/>
    </xf>
    <xf numFmtId="41" fontId="9" fillId="0" borderId="10" xfId="42" applyNumberFormat="1" applyFont="1" applyBorder="1" applyAlignment="1">
      <alignment horizontal="right"/>
    </xf>
    <xf numFmtId="170" fontId="9" fillId="0" borderId="0" xfId="0" applyNumberFormat="1" applyFont="1" applyBorder="1" applyAlignment="1">
      <alignment horizontal="right"/>
    </xf>
    <xf numFmtId="37" fontId="9" fillId="0" borderId="0" xfId="42" applyNumberFormat="1" applyFont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70" fontId="14" fillId="0" borderId="0" xfId="0" applyNumberFormat="1" applyFont="1" applyFill="1" applyBorder="1" applyAlignment="1">
      <alignment/>
    </xf>
    <xf numFmtId="170" fontId="2" fillId="0" borderId="0" xfId="0" applyNumberFormat="1" applyFont="1" applyBorder="1" applyAlignment="1" quotePrefix="1">
      <alignment horizontal="center"/>
    </xf>
    <xf numFmtId="170" fontId="1" fillId="0" borderId="0" xfId="0" applyNumberFormat="1" applyFont="1" applyFill="1" applyBorder="1" applyAlignment="1">
      <alignment/>
    </xf>
    <xf numFmtId="175" fontId="1" fillId="0" borderId="0" xfId="0" applyNumberFormat="1" applyFont="1" applyBorder="1" applyAlignment="1">
      <alignment/>
    </xf>
    <xf numFmtId="175" fontId="1" fillId="0" borderId="0" xfId="0" applyNumberFormat="1" applyFont="1" applyFill="1" applyBorder="1" applyAlignment="1">
      <alignment/>
    </xf>
    <xf numFmtId="170" fontId="0" fillId="0" borderId="10" xfId="0" applyNumberFormat="1" applyFont="1" applyBorder="1" applyAlignment="1">
      <alignment/>
    </xf>
    <xf numFmtId="170" fontId="0" fillId="0" borderId="10" xfId="0" applyNumberFormat="1" applyFont="1" applyFill="1" applyBorder="1" applyAlignment="1">
      <alignment/>
    </xf>
    <xf numFmtId="170" fontId="0" fillId="0" borderId="17" xfId="0" applyNumberFormat="1" applyFont="1" applyFill="1" applyBorder="1" applyAlignment="1">
      <alignment horizontal="center"/>
    </xf>
    <xf numFmtId="170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1" fontId="9" fillId="0" borderId="0" xfId="42" applyNumberFormat="1" applyFont="1" applyAlignment="1">
      <alignment horizontal="right"/>
    </xf>
    <xf numFmtId="170" fontId="0" fillId="0" borderId="0" xfId="0" applyNumberFormat="1" applyFont="1" applyFill="1" applyAlignment="1">
      <alignment horizontal="center"/>
    </xf>
    <xf numFmtId="10" fontId="1" fillId="0" borderId="0" xfId="0" applyNumberFormat="1" applyFont="1" applyBorder="1" applyAlignment="1">
      <alignment/>
    </xf>
    <xf numFmtId="15" fontId="2" fillId="0" borderId="17" xfId="0" applyNumberFormat="1" applyFont="1" applyBorder="1" applyAlignment="1" quotePrefix="1">
      <alignment horizontal="center"/>
    </xf>
    <xf numFmtId="171" fontId="9" fillId="0" borderId="0" xfId="42" applyNumberFormat="1" applyFont="1" applyAlignment="1">
      <alignment/>
    </xf>
    <xf numFmtId="0" fontId="2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1" fontId="1" fillId="0" borderId="0" xfId="42" applyNumberFormat="1" applyFont="1" applyFill="1" applyAlignment="1">
      <alignment/>
    </xf>
    <xf numFmtId="0" fontId="3" fillId="0" borderId="0" xfId="0" applyFont="1" applyFill="1" applyAlignment="1">
      <alignment/>
    </xf>
    <xf numFmtId="171" fontId="1" fillId="0" borderId="0" xfId="0" applyNumberFormat="1" applyFont="1" applyFill="1" applyBorder="1" applyAlignment="1">
      <alignment/>
    </xf>
    <xf numFmtId="43" fontId="1" fillId="0" borderId="0" xfId="42" applyFont="1" applyFill="1" applyAlignment="1">
      <alignment/>
    </xf>
    <xf numFmtId="0" fontId="1" fillId="0" borderId="13" xfId="0" applyFont="1" applyFill="1" applyBorder="1" applyAlignment="1">
      <alignment/>
    </xf>
    <xf numFmtId="171" fontId="1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15" fontId="2" fillId="0" borderId="26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5" fontId="1" fillId="0" borderId="21" xfId="0" applyNumberFormat="1" applyFont="1" applyFill="1" applyBorder="1" applyAlignment="1">
      <alignment horizontal="center"/>
    </xf>
    <xf numFmtId="175" fontId="1" fillId="0" borderId="23" xfId="0" applyNumberFormat="1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4</xdr:row>
      <xdr:rowOff>104775</xdr:rowOff>
    </xdr:from>
    <xdr:to>
      <xdr:col>5</xdr:col>
      <xdr:colOff>800100</xdr:colOff>
      <xdr:row>4</xdr:row>
      <xdr:rowOff>104775</xdr:rowOff>
    </xdr:to>
    <xdr:sp>
      <xdr:nvSpPr>
        <xdr:cNvPr id="1" name="Line 2"/>
        <xdr:cNvSpPr>
          <a:spLocks/>
        </xdr:cNvSpPr>
      </xdr:nvSpPr>
      <xdr:spPr>
        <a:xfrm flipV="1">
          <a:off x="5867400" y="923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95250</xdr:rowOff>
    </xdr:from>
    <xdr:to>
      <xdr:col>1</xdr:col>
      <xdr:colOff>695325</xdr:colOff>
      <xdr:row>4</xdr:row>
      <xdr:rowOff>95250</xdr:rowOff>
    </xdr:to>
    <xdr:sp>
      <xdr:nvSpPr>
        <xdr:cNvPr id="2" name="Line 3"/>
        <xdr:cNvSpPr>
          <a:spLocks/>
        </xdr:cNvSpPr>
      </xdr:nvSpPr>
      <xdr:spPr>
        <a:xfrm flipV="1">
          <a:off x="2333625" y="914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95250</xdr:rowOff>
    </xdr:from>
    <xdr:to>
      <xdr:col>2</xdr:col>
      <xdr:colOff>200025</xdr:colOff>
      <xdr:row>5</xdr:row>
      <xdr:rowOff>95250</xdr:rowOff>
    </xdr:to>
    <xdr:sp>
      <xdr:nvSpPr>
        <xdr:cNvPr id="3" name="Line 4"/>
        <xdr:cNvSpPr>
          <a:spLocks/>
        </xdr:cNvSpPr>
      </xdr:nvSpPr>
      <xdr:spPr>
        <a:xfrm>
          <a:off x="3181350" y="1076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5</xdr:row>
      <xdr:rowOff>95250</xdr:rowOff>
    </xdr:from>
    <xdr:to>
      <xdr:col>3</xdr:col>
      <xdr:colOff>790575</xdr:colOff>
      <xdr:row>5</xdr:row>
      <xdr:rowOff>95250</xdr:rowOff>
    </xdr:to>
    <xdr:sp>
      <xdr:nvSpPr>
        <xdr:cNvPr id="4" name="Line 5"/>
        <xdr:cNvSpPr>
          <a:spLocks/>
        </xdr:cNvSpPr>
      </xdr:nvSpPr>
      <xdr:spPr>
        <a:xfrm>
          <a:off x="4657725" y="1076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="75" zoomScaleNormal="75" zoomScalePageLayoutView="0" workbookViewId="0" topLeftCell="A1">
      <selection activeCell="A21" sqref="A21"/>
    </sheetView>
  </sheetViews>
  <sheetFormatPr defaultColWidth="9.140625" defaultRowHeight="12.75"/>
  <cols>
    <col min="1" max="1" width="59.28125" style="63" customWidth="1"/>
    <col min="2" max="2" width="24.7109375" style="63" customWidth="1"/>
    <col min="3" max="3" width="24.00390625" style="63" customWidth="1"/>
    <col min="4" max="4" width="11.28125" style="0" bestFit="1" customWidth="1"/>
  </cols>
  <sheetData>
    <row r="1" spans="1:3" ht="18">
      <c r="A1" s="118" t="s">
        <v>2</v>
      </c>
      <c r="B1" s="119"/>
      <c r="C1" s="120"/>
    </row>
    <row r="2" ht="15.75">
      <c r="A2" s="121" t="s">
        <v>107</v>
      </c>
    </row>
    <row r="3" spans="1:3" ht="15.75">
      <c r="A3" s="28" t="s">
        <v>167</v>
      </c>
      <c r="B3" s="5" t="s">
        <v>3</v>
      </c>
      <c r="C3" s="122" t="s">
        <v>3</v>
      </c>
    </row>
    <row r="4" spans="1:3" ht="15.75">
      <c r="A4" s="123"/>
      <c r="B4" s="124" t="s">
        <v>168</v>
      </c>
      <c r="C4" s="124" t="s">
        <v>158</v>
      </c>
    </row>
    <row r="5" spans="1:3" ht="15.75">
      <c r="A5" s="9"/>
      <c r="B5" s="122" t="s">
        <v>4</v>
      </c>
      <c r="C5" s="122" t="s">
        <v>4</v>
      </c>
    </row>
    <row r="6" spans="1:3" ht="15">
      <c r="A6" s="9"/>
      <c r="B6" s="25" t="s">
        <v>162</v>
      </c>
      <c r="C6" s="25" t="s">
        <v>163</v>
      </c>
    </row>
    <row r="7" spans="1:3" ht="15.75">
      <c r="A7" s="121" t="s">
        <v>5</v>
      </c>
      <c r="B7" s="119"/>
      <c r="C7" s="119"/>
    </row>
    <row r="8" spans="1:3" ht="15">
      <c r="A8" s="119" t="s">
        <v>6</v>
      </c>
      <c r="B8" s="119">
        <v>12735365</v>
      </c>
      <c r="C8" s="119">
        <v>13389886</v>
      </c>
    </row>
    <row r="9" spans="1:3" ht="15">
      <c r="A9" s="119" t="s">
        <v>7</v>
      </c>
      <c r="B9" s="119">
        <v>9500000</v>
      </c>
      <c r="C9" s="119">
        <v>9500000</v>
      </c>
    </row>
    <row r="10" spans="1:3" ht="15">
      <c r="A10" s="119" t="s">
        <v>8</v>
      </c>
      <c r="B10" s="119">
        <v>0</v>
      </c>
      <c r="C10" s="119">
        <v>0</v>
      </c>
    </row>
    <row r="11" spans="1:3" ht="15" hidden="1">
      <c r="A11" s="119" t="s">
        <v>9</v>
      </c>
      <c r="B11" s="125">
        <v>0</v>
      </c>
      <c r="C11" s="125">
        <v>0</v>
      </c>
    </row>
    <row r="12" spans="1:3" ht="15.75">
      <c r="A12" s="119"/>
      <c r="B12" s="127">
        <f>SUM(B8:B11)</f>
        <v>22235365</v>
      </c>
      <c r="C12" s="127">
        <f>SUM(C8:C11)</f>
        <v>22889886</v>
      </c>
    </row>
    <row r="13" spans="1:3" ht="15">
      <c r="A13" s="9"/>
      <c r="B13" s="119"/>
      <c r="C13" s="119"/>
    </row>
    <row r="14" spans="1:3" ht="15.75">
      <c r="A14" s="121" t="s">
        <v>10</v>
      </c>
      <c r="B14" s="119" t="s">
        <v>0</v>
      </c>
      <c r="C14" s="119" t="s">
        <v>0</v>
      </c>
    </row>
    <row r="15" spans="1:3" ht="15">
      <c r="A15" s="119" t="s">
        <v>11</v>
      </c>
      <c r="B15" s="119">
        <v>5256719</v>
      </c>
      <c r="C15" s="119">
        <v>5493169</v>
      </c>
    </row>
    <row r="16" spans="1:3" ht="15">
      <c r="A16" s="119" t="s">
        <v>12</v>
      </c>
      <c r="B16" s="119">
        <v>3626385</v>
      </c>
      <c r="C16" s="119">
        <v>3520687</v>
      </c>
    </row>
    <row r="17" spans="1:3" ht="15">
      <c r="A17" s="119" t="s">
        <v>13</v>
      </c>
      <c r="B17" s="119">
        <v>2185445</v>
      </c>
      <c r="C17" s="119">
        <v>1855801</v>
      </c>
    </row>
    <row r="18" spans="1:3" ht="15">
      <c r="A18" s="119" t="s">
        <v>153</v>
      </c>
      <c r="B18" s="119">
        <v>1267</v>
      </c>
      <c r="C18" s="119">
        <v>1267</v>
      </c>
    </row>
    <row r="19" spans="1:3" ht="15">
      <c r="A19" s="119" t="s">
        <v>14</v>
      </c>
      <c r="B19" s="125">
        <v>86247</v>
      </c>
      <c r="C19" s="125">
        <v>22281</v>
      </c>
    </row>
    <row r="20" spans="1:3" ht="15">
      <c r="A20" s="119" t="s">
        <v>159</v>
      </c>
      <c r="B20" s="125"/>
      <c r="C20" s="125">
        <v>1520000</v>
      </c>
    </row>
    <row r="21" spans="1:3" ht="15.75">
      <c r="A21" s="28" t="s">
        <v>100</v>
      </c>
      <c r="B21" s="127">
        <f>SUM(B15:B19)</f>
        <v>11156063</v>
      </c>
      <c r="C21" s="127">
        <f>SUM(C15:C20)</f>
        <v>12413205</v>
      </c>
    </row>
    <row r="22" spans="1:3" ht="15">
      <c r="A22" s="119" t="s">
        <v>0</v>
      </c>
      <c r="B22" s="9"/>
      <c r="C22" s="9"/>
    </row>
    <row r="23" spans="1:3" ht="15.75">
      <c r="A23" s="121" t="s">
        <v>15</v>
      </c>
      <c r="B23" s="119" t="s">
        <v>0</v>
      </c>
      <c r="C23" s="119" t="s">
        <v>0</v>
      </c>
    </row>
    <row r="24" spans="1:3" ht="15">
      <c r="A24" s="119" t="s">
        <v>16</v>
      </c>
      <c r="B24" s="119">
        <v>1566519</v>
      </c>
      <c r="C24" s="119">
        <v>1729770</v>
      </c>
    </row>
    <row r="25" spans="1:3" ht="15">
      <c r="A25" s="119" t="s">
        <v>17</v>
      </c>
      <c r="B25" s="119">
        <v>11434140</v>
      </c>
      <c r="C25" s="119">
        <v>9753237</v>
      </c>
    </row>
    <row r="26" spans="1:3" ht="15">
      <c r="A26" s="119" t="s">
        <v>112</v>
      </c>
      <c r="B26" s="129">
        <v>157050</v>
      </c>
      <c r="C26" s="129">
        <v>159730</v>
      </c>
    </row>
    <row r="27" spans="1:3" ht="15">
      <c r="A27" s="119" t="s">
        <v>18</v>
      </c>
      <c r="B27" s="119">
        <v>1402</v>
      </c>
      <c r="C27" s="119">
        <v>31381</v>
      </c>
    </row>
    <row r="28" spans="1:3" ht="15">
      <c r="A28" s="119" t="s">
        <v>19</v>
      </c>
      <c r="B28" s="119">
        <v>40706729</v>
      </c>
      <c r="C28" s="119">
        <f>27977201+13461319</f>
        <v>41438520</v>
      </c>
    </row>
    <row r="29" spans="1:4" ht="15">
      <c r="A29" s="119" t="s">
        <v>1</v>
      </c>
      <c r="B29" s="126">
        <v>805080</v>
      </c>
      <c r="C29" s="126">
        <v>760555</v>
      </c>
      <c r="D29" s="44"/>
    </row>
    <row r="30" spans="1:3" ht="15.75">
      <c r="A30" s="121" t="s">
        <v>99</v>
      </c>
      <c r="B30" s="130">
        <f>SUM(B24:B29)</f>
        <v>54670920</v>
      </c>
      <c r="C30" s="130">
        <f>SUM(C24:C29)</f>
        <v>53873193</v>
      </c>
    </row>
    <row r="31" spans="1:3" ht="15">
      <c r="A31" s="9"/>
      <c r="B31" s="128"/>
      <c r="C31" s="128"/>
    </row>
    <row r="32" spans="1:3" ht="15.75">
      <c r="A32" s="121" t="s">
        <v>20</v>
      </c>
      <c r="B32" s="131">
        <f>B21-B30</f>
        <v>-43514857</v>
      </c>
      <c r="C32" s="131">
        <f>C21-C30</f>
        <v>-41459988</v>
      </c>
    </row>
    <row r="33" spans="1:3" ht="15.75">
      <c r="A33" s="121"/>
      <c r="B33" s="128"/>
      <c r="C33" s="128"/>
    </row>
    <row r="34" spans="1:3" ht="16.5" thickBot="1">
      <c r="A34" s="121"/>
      <c r="B34" s="56">
        <f>B32+B12</f>
        <v>-21279492</v>
      </c>
      <c r="C34" s="56">
        <f>C32+C12</f>
        <v>-18570102</v>
      </c>
    </row>
    <row r="35" spans="1:3" ht="16.5" thickTop="1">
      <c r="A35" s="121"/>
      <c r="B35" s="128"/>
      <c r="C35" s="128"/>
    </row>
    <row r="36" spans="1:3" ht="15.75">
      <c r="A36" s="121" t="s">
        <v>21</v>
      </c>
      <c r="B36" s="119"/>
      <c r="C36" s="119"/>
    </row>
    <row r="37" spans="1:3" ht="15">
      <c r="A37" s="119" t="s">
        <v>22</v>
      </c>
      <c r="B37" s="119">
        <v>22669900</v>
      </c>
      <c r="C37" s="119">
        <v>22669900</v>
      </c>
    </row>
    <row r="38" spans="1:3" ht="15">
      <c r="A38" s="119" t="s">
        <v>23</v>
      </c>
      <c r="B38" s="132">
        <v>-44266738</v>
      </c>
      <c r="C38" s="132">
        <v>-41551739</v>
      </c>
    </row>
    <row r="39" spans="1:3" ht="15.75">
      <c r="A39" s="121" t="s">
        <v>78</v>
      </c>
      <c r="B39" s="128">
        <f>SUM(B37:B38)</f>
        <v>-21596838</v>
      </c>
      <c r="C39" s="128">
        <f>SUM(C37:C38)</f>
        <v>-18881839</v>
      </c>
    </row>
    <row r="40" spans="1:3" ht="15.75">
      <c r="A40" s="121" t="s">
        <v>24</v>
      </c>
      <c r="B40" s="125">
        <v>0</v>
      </c>
      <c r="C40" s="125">
        <v>0</v>
      </c>
    </row>
    <row r="41" spans="1:3" ht="15.75">
      <c r="A41" s="121" t="s">
        <v>77</v>
      </c>
      <c r="B41" s="133">
        <f>SUM(B39:B40)</f>
        <v>-21596838</v>
      </c>
      <c r="C41" s="133">
        <f>SUM(C39:C40)</f>
        <v>-18881839</v>
      </c>
    </row>
    <row r="42" spans="1:3" ht="15.75">
      <c r="A42" s="121"/>
      <c r="B42" s="128"/>
      <c r="C42" s="128"/>
    </row>
    <row r="43" spans="1:3" ht="15.75">
      <c r="A43" s="121" t="s">
        <v>25</v>
      </c>
      <c r="B43" s="134"/>
      <c r="C43" s="134"/>
    </row>
    <row r="44" spans="1:3" ht="15">
      <c r="A44" s="119" t="s">
        <v>18</v>
      </c>
      <c r="B44" s="119">
        <v>116346</v>
      </c>
      <c r="C44" s="119">
        <v>110737</v>
      </c>
    </row>
    <row r="45" spans="1:3" ht="15" hidden="1">
      <c r="A45" s="119" t="s">
        <v>102</v>
      </c>
      <c r="B45" s="119">
        <v>0</v>
      </c>
      <c r="C45" s="119">
        <v>0</v>
      </c>
    </row>
    <row r="46" spans="1:3" ht="15">
      <c r="A46" s="119" t="s">
        <v>101</v>
      </c>
      <c r="B46" s="128">
        <v>201000</v>
      </c>
      <c r="C46" s="128">
        <v>201000</v>
      </c>
    </row>
    <row r="47" spans="1:4" ht="15.75">
      <c r="A47" s="135"/>
      <c r="B47" s="136">
        <f>SUM(B44:B46)</f>
        <v>317346</v>
      </c>
      <c r="C47" s="136">
        <f>SUM(C44:C46)</f>
        <v>311737</v>
      </c>
      <c r="D47" s="64"/>
    </row>
    <row r="48" spans="1:4" ht="15.75">
      <c r="A48" s="137"/>
      <c r="B48" s="125"/>
      <c r="C48" s="125"/>
      <c r="D48" s="64"/>
    </row>
    <row r="49" spans="1:5" ht="16.5" thickBot="1">
      <c r="A49" s="138"/>
      <c r="B49" s="65">
        <f>B41+B47</f>
        <v>-21279492</v>
      </c>
      <c r="C49" s="65">
        <f>C41+C47</f>
        <v>-18570102</v>
      </c>
      <c r="D49" s="66">
        <f>B49-B34</f>
        <v>0</v>
      </c>
      <c r="E49" s="44">
        <f>C49-C34</f>
        <v>0</v>
      </c>
    </row>
    <row r="50" spans="1:4" ht="15.75" thickTop="1">
      <c r="A50" s="129" t="s">
        <v>0</v>
      </c>
      <c r="B50" s="125"/>
      <c r="C50" s="125"/>
      <c r="D50" s="64"/>
    </row>
    <row r="51" spans="1:4" ht="15">
      <c r="A51" s="139" t="s">
        <v>145</v>
      </c>
      <c r="D51" s="64"/>
    </row>
    <row r="52" spans="1:4" ht="15">
      <c r="A52" s="129" t="s">
        <v>143</v>
      </c>
      <c r="B52" s="129"/>
      <c r="C52" s="129"/>
      <c r="D52" s="64"/>
    </row>
    <row r="53" spans="1:4" s="1" customFormat="1" ht="15.75">
      <c r="A53" s="138" t="s">
        <v>146</v>
      </c>
      <c r="B53" s="140">
        <f>(B39)/B37*100</f>
        <v>-95.26657814988157</v>
      </c>
      <c r="C53" s="140">
        <f>(C39)/C37*100</f>
        <v>-83.29034975893144</v>
      </c>
      <c r="D53" s="67"/>
    </row>
    <row r="54" spans="1:4" ht="15.75">
      <c r="A54" s="141"/>
      <c r="B54" s="129"/>
      <c r="C54" s="129"/>
      <c r="D54" s="64"/>
    </row>
    <row r="55" spans="1:3" ht="15.75">
      <c r="A55" s="28"/>
      <c r="B55" s="119"/>
      <c r="C55" s="119"/>
    </row>
    <row r="56" spans="1:3" ht="15.75">
      <c r="A56" s="28" t="s">
        <v>108</v>
      </c>
      <c r="B56" s="119"/>
      <c r="C56" s="119"/>
    </row>
    <row r="57" spans="1:3" ht="15.75">
      <c r="A57" s="28" t="s">
        <v>154</v>
      </c>
      <c r="B57" s="119"/>
      <c r="C57" s="119"/>
    </row>
    <row r="58" spans="1:3" ht="15.75">
      <c r="A58" s="28" t="s">
        <v>26</v>
      </c>
      <c r="B58" s="119"/>
      <c r="C58" s="119"/>
    </row>
  </sheetData>
  <sheetProtection/>
  <printOptions/>
  <pageMargins left="0.75" right="0.75" top="0.75" bottom="0.75" header="0.5" footer="0.5"/>
  <pageSetup horizontalDpi="300" verticalDpi="300" orientation="portrait" scale="70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4" sqref="F4"/>
    </sheetView>
  </sheetViews>
  <sheetFormatPr defaultColWidth="8.8515625" defaultRowHeight="12.75"/>
  <cols>
    <col min="1" max="1" width="36.28125" style="0" customWidth="1"/>
    <col min="2" max="2" width="6.28125" style="0" customWidth="1"/>
    <col min="3" max="3" width="21.8515625" style="0" customWidth="1"/>
    <col min="4" max="4" width="23.00390625" style="0" customWidth="1"/>
    <col min="5" max="5" width="21.8515625" style="0" customWidth="1"/>
    <col min="6" max="6" width="22.8515625" style="0" customWidth="1"/>
    <col min="7" max="16" width="13.140625" style="0" customWidth="1"/>
  </cols>
  <sheetData>
    <row r="1" spans="1:37" ht="18">
      <c r="A1" s="29" t="s">
        <v>2</v>
      </c>
      <c r="B1" s="29"/>
      <c r="C1" s="30"/>
      <c r="D1" s="31"/>
      <c r="E1" s="31"/>
      <c r="F1" s="43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37" ht="15.75">
      <c r="A2" s="10" t="s">
        <v>105</v>
      </c>
      <c r="B2" s="10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t="15.75">
      <c r="A3" s="10" t="s">
        <v>169</v>
      </c>
      <c r="B3" s="10"/>
      <c r="C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t="15.75">
      <c r="A4" s="45"/>
      <c r="B4" s="45"/>
      <c r="C4" s="33"/>
      <c r="D4" s="98"/>
      <c r="E4" s="98"/>
      <c r="F4" s="9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37" s="50" customFormat="1" ht="12.75">
      <c r="A5" s="46"/>
      <c r="B5" s="46"/>
      <c r="C5" s="49">
        <v>2008</v>
      </c>
      <c r="D5" s="49">
        <v>2007</v>
      </c>
      <c r="E5" s="49">
        <v>2008</v>
      </c>
      <c r="F5" s="49">
        <v>2007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</row>
    <row r="6" spans="1:37" s="50" customFormat="1" ht="12.75">
      <c r="A6" s="46"/>
      <c r="B6" s="46"/>
      <c r="C6" s="51" t="s">
        <v>171</v>
      </c>
      <c r="D6" s="51" t="s">
        <v>166</v>
      </c>
      <c r="E6" s="47" t="s">
        <v>170</v>
      </c>
      <c r="F6" s="47" t="s">
        <v>187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</row>
    <row r="7" spans="1:37" s="50" customFormat="1" ht="12.75">
      <c r="A7" s="46"/>
      <c r="B7" s="47" t="s">
        <v>79</v>
      </c>
      <c r="C7" s="149" t="s">
        <v>172</v>
      </c>
      <c r="D7" s="149" t="s">
        <v>172</v>
      </c>
      <c r="E7" s="47" t="s">
        <v>43</v>
      </c>
      <c r="F7" s="47" t="s">
        <v>43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</row>
    <row r="8" spans="1:37" s="50" customFormat="1" ht="12.75">
      <c r="A8" s="46"/>
      <c r="B8" s="46"/>
      <c r="C8" s="51" t="s">
        <v>4</v>
      </c>
      <c r="D8" s="51" t="s">
        <v>4</v>
      </c>
      <c r="E8" s="47" t="s">
        <v>4</v>
      </c>
      <c r="F8" s="47" t="s">
        <v>4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</row>
    <row r="9" spans="1:37" s="50" customFormat="1" ht="12.75">
      <c r="A9" s="46"/>
      <c r="B9" s="46"/>
      <c r="C9" s="51"/>
      <c r="D9" s="51"/>
      <c r="E9" s="47"/>
      <c r="F9" s="51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1:37" s="50" customFormat="1" ht="12.75">
      <c r="A10" s="46"/>
      <c r="B10" s="46"/>
      <c r="C10" s="57"/>
      <c r="D10" s="57"/>
      <c r="E10" s="57"/>
      <c r="F10" s="1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</row>
    <row r="11" spans="1:37" s="50" customFormat="1" ht="12.75">
      <c r="A11" s="52" t="s">
        <v>44</v>
      </c>
      <c r="B11" s="46"/>
      <c r="C11" s="58">
        <f>E11-3939461</f>
        <v>2189286</v>
      </c>
      <c r="D11" s="69">
        <v>2222712</v>
      </c>
      <c r="E11" s="58">
        <v>6128747</v>
      </c>
      <c r="F11" s="69">
        <v>6004578</v>
      </c>
      <c r="G11" s="160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</row>
    <row r="12" spans="1:37" s="50" customFormat="1" ht="12.75">
      <c r="A12" s="52" t="s">
        <v>80</v>
      </c>
      <c r="B12" s="46"/>
      <c r="C12" s="153">
        <f>E12+3953448</f>
        <v>-1928877</v>
      </c>
      <c r="D12" s="154">
        <v>-1876057</v>
      </c>
      <c r="E12" s="153">
        <v>-5882325</v>
      </c>
      <c r="F12" s="154">
        <v>-5443774</v>
      </c>
      <c r="G12" s="33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1:37" s="50" customFormat="1" ht="12.75">
      <c r="A13" s="46"/>
      <c r="B13" s="46"/>
      <c r="C13" s="58"/>
      <c r="D13" s="69"/>
      <c r="E13" s="58"/>
      <c r="F13" s="69"/>
      <c r="G13" s="150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1:37" s="50" customFormat="1" ht="12.75">
      <c r="A14" s="46" t="s">
        <v>134</v>
      </c>
      <c r="B14" s="46"/>
      <c r="C14" s="58">
        <f>SUM(C11:C13)</f>
        <v>260409</v>
      </c>
      <c r="D14" s="58">
        <f>SUM(D11:D13)</f>
        <v>346655</v>
      </c>
      <c r="E14" s="58">
        <f>SUM(E11:E13)</f>
        <v>246422</v>
      </c>
      <c r="F14" s="58">
        <f>SUM(F11:F13)</f>
        <v>560804</v>
      </c>
      <c r="G14" s="33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1:37" s="50" customFormat="1" ht="12.75">
      <c r="A15" s="46"/>
      <c r="B15" s="46"/>
      <c r="C15" s="58"/>
      <c r="D15" s="148"/>
      <c r="E15" s="58"/>
      <c r="F15" s="148"/>
      <c r="G15" s="33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</row>
    <row r="16" spans="1:37" s="50" customFormat="1" ht="12.75">
      <c r="A16" s="52" t="s">
        <v>81</v>
      </c>
      <c r="B16" s="46"/>
      <c r="C16" s="58">
        <f>E16-276020</f>
        <v>121628</v>
      </c>
      <c r="D16" s="69">
        <v>115944</v>
      </c>
      <c r="E16" s="58">
        <v>397648</v>
      </c>
      <c r="F16" s="69">
        <v>269991</v>
      </c>
      <c r="G16" s="33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1:37" s="50" customFormat="1" ht="12.75">
      <c r="A17" s="52" t="s">
        <v>82</v>
      </c>
      <c r="B17" s="46"/>
      <c r="C17" s="58">
        <f>E17+614179</f>
        <v>-364483</v>
      </c>
      <c r="D17" s="69">
        <v>-690948</v>
      </c>
      <c r="E17" s="58">
        <v>-978662</v>
      </c>
      <c r="F17" s="69">
        <v>-2172232</v>
      </c>
      <c r="G17" s="33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50" customFormat="1" ht="12.75">
      <c r="A18" s="52" t="s">
        <v>103</v>
      </c>
      <c r="B18" s="46"/>
      <c r="C18" s="58">
        <f>E18+170288</f>
        <v>-38289</v>
      </c>
      <c r="D18" s="69">
        <v>-107046</v>
      </c>
      <c r="E18" s="58">
        <v>-208577</v>
      </c>
      <c r="F18" s="69">
        <v>-354497</v>
      </c>
      <c r="G18" s="33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s="50" customFormat="1" ht="12.75">
      <c r="A19" s="52" t="s">
        <v>83</v>
      </c>
      <c r="B19" s="46"/>
      <c r="C19" s="58">
        <f>E19</f>
        <v>-1947</v>
      </c>
      <c r="D19" s="69">
        <v>-6540</v>
      </c>
      <c r="E19" s="58">
        <v>-1947</v>
      </c>
      <c r="F19" s="69">
        <v>-6540</v>
      </c>
      <c r="G19" s="33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</row>
    <row r="20" spans="1:37" s="50" customFormat="1" ht="12.75">
      <c r="A20" s="52" t="s">
        <v>45</v>
      </c>
      <c r="B20" s="46"/>
      <c r="C20" s="58">
        <f>E20+1547832</f>
        <v>-622051</v>
      </c>
      <c r="D20" s="69">
        <v>-779646</v>
      </c>
      <c r="E20" s="58">
        <v>-2169883</v>
      </c>
      <c r="F20" s="69">
        <v>-2331689</v>
      </c>
      <c r="G20" s="33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</row>
    <row r="21" spans="1:37" s="50" customFormat="1" ht="12.75">
      <c r="A21" s="52" t="s">
        <v>111</v>
      </c>
      <c r="B21" s="46"/>
      <c r="C21" s="153">
        <v>0</v>
      </c>
      <c r="D21" s="154"/>
      <c r="E21" s="153">
        <v>0</v>
      </c>
      <c r="F21" s="154"/>
      <c r="G21" s="33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</row>
    <row r="22" spans="1:37" s="50" customFormat="1" ht="12.75">
      <c r="A22" s="52"/>
      <c r="B22" s="46"/>
      <c r="C22" s="58"/>
      <c r="D22" s="69"/>
      <c r="E22" s="58"/>
      <c r="F22" s="69"/>
      <c r="G22" s="33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</row>
    <row r="23" spans="1:37" s="50" customFormat="1" ht="12.75">
      <c r="A23" s="46" t="s">
        <v>152</v>
      </c>
      <c r="B23" s="46"/>
      <c r="C23" s="58">
        <f>SUM(C14:C22)</f>
        <v>-644733</v>
      </c>
      <c r="D23" s="58">
        <f>SUM(D14:D22)</f>
        <v>-1121581</v>
      </c>
      <c r="E23" s="58">
        <f>SUM(E14:E22)</f>
        <v>-2714999</v>
      </c>
      <c r="F23" s="58">
        <f>SUM(F14:F22)</f>
        <v>-4034163</v>
      </c>
      <c r="G23" s="33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</row>
    <row r="24" spans="1:37" s="50" customFormat="1" ht="12.75">
      <c r="A24" s="52"/>
      <c r="B24" s="46"/>
      <c r="C24" s="58"/>
      <c r="D24" s="69"/>
      <c r="E24" s="58"/>
      <c r="F24" s="69"/>
      <c r="G24" s="33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</row>
    <row r="25" spans="1:37" s="50" customFormat="1" ht="12.75">
      <c r="A25" s="52" t="s">
        <v>1</v>
      </c>
      <c r="B25" s="46"/>
      <c r="C25" s="58">
        <v>0</v>
      </c>
      <c r="D25" s="69"/>
      <c r="E25" s="58">
        <v>0</v>
      </c>
      <c r="F25" s="69">
        <v>1004</v>
      </c>
      <c r="G25" s="33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</row>
    <row r="26" spans="1:37" s="50" customFormat="1" ht="12.75">
      <c r="A26" s="46"/>
      <c r="B26" s="46"/>
      <c r="C26" s="59"/>
      <c r="D26" s="70"/>
      <c r="E26" s="59"/>
      <c r="F26" s="70"/>
      <c r="G26" s="33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</row>
    <row r="27" spans="1:37" s="50" customFormat="1" ht="13.5" thickBot="1">
      <c r="A27" s="46" t="s">
        <v>151</v>
      </c>
      <c r="B27" s="46"/>
      <c r="C27" s="71">
        <f>SUM(C23:C26)</f>
        <v>-644733</v>
      </c>
      <c r="D27" s="71">
        <f>SUM(D23:D26)</f>
        <v>-1121581</v>
      </c>
      <c r="E27" s="71">
        <f>SUM(E23:E26)</f>
        <v>-2714999</v>
      </c>
      <c r="F27" s="71">
        <f>SUM(F23:F26)</f>
        <v>-4033159</v>
      </c>
      <c r="G27" s="33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</row>
    <row r="28" spans="1:37" s="50" customFormat="1" ht="13.5" thickTop="1">
      <c r="A28" s="52"/>
      <c r="B28" s="46"/>
      <c r="C28" s="69"/>
      <c r="D28" s="69"/>
      <c r="E28" s="69"/>
      <c r="F28" s="69"/>
      <c r="G28" s="33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</row>
    <row r="29" spans="1:37" s="50" customFormat="1" ht="12.75">
      <c r="A29" s="46"/>
      <c r="B29" s="46"/>
      <c r="C29" s="58"/>
      <c r="D29" s="69"/>
      <c r="E29" s="58"/>
      <c r="F29" s="69"/>
      <c r="G29" s="33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 s="50" customFormat="1" ht="12.75">
      <c r="A30" s="52" t="s">
        <v>84</v>
      </c>
      <c r="B30" s="46"/>
      <c r="C30" s="58"/>
      <c r="D30" s="69"/>
      <c r="E30" s="58"/>
      <c r="F30" s="69"/>
      <c r="G30" s="151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</row>
    <row r="31" spans="1:37" s="50" customFormat="1" ht="12.75">
      <c r="A31" s="52" t="s">
        <v>85</v>
      </c>
      <c r="B31" s="46"/>
      <c r="C31" s="58">
        <f>C27-C32</f>
        <v>-644733</v>
      </c>
      <c r="D31" s="58">
        <f>D27-D32</f>
        <v>-1121581</v>
      </c>
      <c r="E31" s="58">
        <f>E27-E32</f>
        <v>-2714999</v>
      </c>
      <c r="F31" s="58">
        <f>F27-F32</f>
        <v>-4033159</v>
      </c>
      <c r="G31" s="152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37" s="50" customFormat="1" ht="12.75">
      <c r="A32" s="52" t="s">
        <v>24</v>
      </c>
      <c r="B32" s="46"/>
      <c r="C32" s="69">
        <v>0</v>
      </c>
      <c r="D32" s="69">
        <v>0</v>
      </c>
      <c r="E32" s="69">
        <v>0</v>
      </c>
      <c r="F32" s="69">
        <v>0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1:37" s="50" customFormat="1" ht="12.75">
      <c r="A33" s="46"/>
      <c r="B33" s="46"/>
      <c r="C33" s="59"/>
      <c r="D33" s="70"/>
      <c r="E33" s="59"/>
      <c r="F33" s="70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37" s="50" customFormat="1" ht="13.5" thickBot="1">
      <c r="A34" s="46"/>
      <c r="B34" s="46"/>
      <c r="C34" s="60">
        <f>SUM(C31:C33)</f>
        <v>-644733</v>
      </c>
      <c r="D34" s="72">
        <f>SUM(D31:D33)</f>
        <v>-1121581</v>
      </c>
      <c r="E34" s="60">
        <f>SUM(E31:E33)</f>
        <v>-2714999</v>
      </c>
      <c r="F34" s="72">
        <f>SUM(F31:F33)</f>
        <v>-4033159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spans="1:37" s="50" customFormat="1" ht="12.75">
      <c r="A35" s="46"/>
      <c r="B35" s="46"/>
      <c r="C35" s="58"/>
      <c r="D35" s="69"/>
      <c r="E35" s="58"/>
      <c r="F35" s="69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</row>
    <row r="36" spans="1:37" s="50" customFormat="1" ht="12.75">
      <c r="A36" s="46" t="s">
        <v>142</v>
      </c>
      <c r="B36" s="46"/>
      <c r="C36" s="58"/>
      <c r="D36" s="58"/>
      <c r="E36" s="58"/>
      <c r="F36" s="58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</row>
    <row r="37" spans="1:37" s="50" customFormat="1" ht="12.75">
      <c r="A37" s="46" t="s">
        <v>86</v>
      </c>
      <c r="B37" s="46"/>
      <c r="C37" s="58"/>
      <c r="D37" s="58"/>
      <c r="E37" s="58"/>
      <c r="F37" s="58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</row>
    <row r="38" spans="1:37" s="50" customFormat="1" ht="13.5" thickBot="1">
      <c r="A38" s="52" t="s">
        <v>136</v>
      </c>
      <c r="B38" s="46"/>
      <c r="C38" s="142">
        <f>'A2'!C21</f>
        <v>-2.845182378396023</v>
      </c>
      <c r="D38" s="142">
        <f>'A2'!D21</f>
        <v>-4.949293997767965</v>
      </c>
      <c r="E38" s="142">
        <f>'A2'!E21</f>
        <v>-11.976232802085585</v>
      </c>
      <c r="F38" s="142">
        <f>'A2'!F21</f>
        <v>-17.790109352048308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</row>
    <row r="39" spans="1:37" ht="12.75">
      <c r="A39" s="46" t="s">
        <v>0</v>
      </c>
      <c r="B39" s="46"/>
      <c r="C39" s="61"/>
      <c r="D39" s="61"/>
      <c r="E39" s="61"/>
      <c r="F39" s="61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</row>
    <row r="40" spans="1:37" ht="13.5" thickBot="1">
      <c r="A40" s="74" t="s">
        <v>113</v>
      </c>
      <c r="B40" s="34"/>
      <c r="C40" s="60">
        <v>0</v>
      </c>
      <c r="D40" s="60">
        <v>0</v>
      </c>
      <c r="E40" s="60">
        <v>0</v>
      </c>
      <c r="F40" s="60"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</row>
    <row r="41" spans="1:37" ht="12.75">
      <c r="A41" s="74"/>
      <c r="B41" s="34"/>
      <c r="C41" s="58"/>
      <c r="D41" s="61"/>
      <c r="E41" s="61"/>
      <c r="F41" s="6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</row>
    <row r="42" spans="1:37" ht="12.75">
      <c r="A42" s="34"/>
      <c r="B42" s="34"/>
      <c r="C42" s="62"/>
      <c r="D42" s="63"/>
      <c r="E42" s="63"/>
      <c r="F42" s="63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</row>
    <row r="43" spans="1:37" ht="12.75">
      <c r="A43" s="34" t="s">
        <v>106</v>
      </c>
      <c r="B43" s="34"/>
      <c r="C43" s="62"/>
      <c r="D43" s="63"/>
      <c r="E43" s="63"/>
      <c r="F43" s="63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</row>
    <row r="44" spans="1:6" ht="12.75">
      <c r="A44" s="3" t="s">
        <v>155</v>
      </c>
      <c r="B44" s="3"/>
      <c r="C44" s="63"/>
      <c r="D44" s="63"/>
      <c r="E44" s="63"/>
      <c r="F44" s="63"/>
    </row>
    <row r="45" spans="1:6" ht="12.75">
      <c r="A45" s="3"/>
      <c r="B45" s="3"/>
      <c r="C45" s="63"/>
      <c r="D45" s="63"/>
      <c r="E45" s="63"/>
      <c r="F45" s="63"/>
    </row>
    <row r="46" spans="3:6" ht="12.75">
      <c r="C46" s="63"/>
      <c r="D46" s="63"/>
      <c r="E46" s="63"/>
      <c r="F46" s="63"/>
    </row>
    <row r="47" spans="3:6" ht="12.75">
      <c r="C47" s="63"/>
      <c r="D47" s="63"/>
      <c r="E47" s="63"/>
      <c r="F47" s="63"/>
    </row>
    <row r="48" spans="3:6" ht="12.75">
      <c r="C48" s="63"/>
      <c r="D48" s="63"/>
      <c r="E48" s="63"/>
      <c r="F48" s="63"/>
    </row>
    <row r="49" spans="3:6" ht="12.75">
      <c r="C49" s="63"/>
      <c r="D49" s="63"/>
      <c r="E49" s="63"/>
      <c r="F49" s="63"/>
    </row>
    <row r="50" spans="3:6" ht="12.75">
      <c r="C50" s="63"/>
      <c r="D50" s="63"/>
      <c r="E50" s="63"/>
      <c r="F50" s="63"/>
    </row>
    <row r="51" spans="3:6" ht="12.75">
      <c r="C51" s="63"/>
      <c r="D51" s="63"/>
      <c r="E51" s="63"/>
      <c r="F51" s="63"/>
    </row>
    <row r="52" spans="3:6" ht="12.75">
      <c r="C52" s="63"/>
      <c r="D52" s="63"/>
      <c r="E52" s="63"/>
      <c r="F52" s="63"/>
    </row>
    <row r="53" spans="3:6" ht="12.75">
      <c r="C53" s="63"/>
      <c r="D53" s="63"/>
      <c r="E53" s="63"/>
      <c r="F53" s="63"/>
    </row>
    <row r="54" spans="3:6" ht="12.75">
      <c r="C54" s="63"/>
      <c r="D54" s="63"/>
      <c r="E54" s="63"/>
      <c r="F54" s="63"/>
    </row>
    <row r="55" spans="3:6" ht="12.75">
      <c r="C55" s="63"/>
      <c r="D55" s="63"/>
      <c r="E55" s="63"/>
      <c r="F55" s="63"/>
    </row>
    <row r="56" spans="3:6" ht="12.75">
      <c r="C56" s="63"/>
      <c r="D56" s="63"/>
      <c r="E56" s="63"/>
      <c r="F56" s="63"/>
    </row>
  </sheetData>
  <sheetProtection/>
  <printOptions/>
  <pageMargins left="0.75" right="0.59" top="1" bottom="1" header="0.5" footer="0.5"/>
  <pageSetup fitToHeight="1" fitToWidth="1"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47"/>
  <sheetViews>
    <sheetView zoomScale="80" zoomScaleNormal="80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53" sqref="A53"/>
    </sheetView>
  </sheetViews>
  <sheetFormatPr defaultColWidth="9.140625" defaultRowHeight="12.75"/>
  <cols>
    <col min="1" max="1" width="34.421875" style="0" customWidth="1"/>
    <col min="2" max="8" width="12.8515625" style="0" customWidth="1"/>
    <col min="9" max="9" width="16.421875" style="0" customWidth="1"/>
  </cols>
  <sheetData>
    <row r="1" spans="1:176" ht="18">
      <c r="A1" s="29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</row>
    <row r="2" spans="1:176" ht="18">
      <c r="A2" s="10" t="s">
        <v>46</v>
      </c>
      <c r="C2" s="1"/>
      <c r="D2" s="1"/>
      <c r="E2" s="4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</row>
    <row r="3" spans="1:176" ht="15.75">
      <c r="A3" s="10" t="s">
        <v>173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</row>
    <row r="4" s="1" customFormat="1" ht="12.75"/>
    <row r="5" spans="1:7" s="1" customFormat="1" ht="12.75">
      <c r="A5" s="48"/>
      <c r="B5" s="178" t="s">
        <v>91</v>
      </c>
      <c r="C5" s="179"/>
      <c r="D5" s="179"/>
      <c r="E5" s="179"/>
      <c r="F5" s="180"/>
      <c r="G5" s="48"/>
    </row>
    <row r="6" spans="2:5" s="1" customFormat="1" ht="12.75">
      <c r="B6" s="48"/>
      <c r="C6" s="178" t="s">
        <v>92</v>
      </c>
      <c r="D6" s="180"/>
      <c r="E6" s="53" t="s">
        <v>93</v>
      </c>
    </row>
    <row r="7" spans="1:176" ht="12.75">
      <c r="A7" s="1"/>
      <c r="B7" s="35"/>
      <c r="C7" s="35" t="s">
        <v>0</v>
      </c>
      <c r="D7" s="35" t="s">
        <v>47</v>
      </c>
      <c r="E7" s="35"/>
      <c r="F7" s="3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</row>
    <row r="8" spans="1:176" ht="12.75">
      <c r="A8" s="1"/>
      <c r="B8" s="35"/>
      <c r="C8" s="35" t="s">
        <v>48</v>
      </c>
      <c r="D8" s="35" t="s">
        <v>49</v>
      </c>
      <c r="E8" s="35" t="s">
        <v>50</v>
      </c>
      <c r="F8" s="35"/>
      <c r="G8" s="35" t="s">
        <v>87</v>
      </c>
      <c r="H8" s="35" t="s">
        <v>55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</row>
    <row r="9" spans="1:176" ht="12.75">
      <c r="A9" s="1"/>
      <c r="B9" s="36" t="s">
        <v>51</v>
      </c>
      <c r="C9" s="36" t="s">
        <v>52</v>
      </c>
      <c r="D9" s="36" t="s">
        <v>53</v>
      </c>
      <c r="E9" s="36" t="s">
        <v>54</v>
      </c>
      <c r="F9" s="36" t="s">
        <v>55</v>
      </c>
      <c r="G9" s="55" t="s">
        <v>88</v>
      </c>
      <c r="H9" s="55" t="s">
        <v>89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</row>
    <row r="10" spans="1:176" ht="12.75">
      <c r="A10" s="1"/>
      <c r="B10" s="35" t="s">
        <v>4</v>
      </c>
      <c r="C10" s="35" t="s">
        <v>4</v>
      </c>
      <c r="D10" s="35" t="s">
        <v>4</v>
      </c>
      <c r="E10" s="35" t="s">
        <v>4</v>
      </c>
      <c r="F10" s="35" t="s">
        <v>4</v>
      </c>
      <c r="G10" s="53" t="s">
        <v>4</v>
      </c>
      <c r="H10" s="53" t="s">
        <v>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</row>
    <row r="11" spans="1:176" ht="12.75">
      <c r="A11" s="2" t="s">
        <v>174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</row>
    <row r="12" spans="1:176" ht="12.75">
      <c r="A12" s="37" t="s">
        <v>175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</row>
    <row r="13" spans="1:176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</row>
    <row r="14" spans="1:176" ht="12.75">
      <c r="A14" s="2" t="s">
        <v>56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</row>
    <row r="15" spans="1:176" ht="12.75">
      <c r="A15" s="2" t="s">
        <v>90</v>
      </c>
      <c r="B15" s="38">
        <v>22669900</v>
      </c>
      <c r="C15" s="38">
        <v>873000</v>
      </c>
      <c r="D15" s="38">
        <v>0</v>
      </c>
      <c r="E15" s="39">
        <v>-42424739</v>
      </c>
      <c r="F15" s="38">
        <f>SUM(B15:E15)</f>
        <v>-18881839</v>
      </c>
      <c r="G15" s="38">
        <v>0</v>
      </c>
      <c r="H15" s="38">
        <f>SUM(F15:G15)</f>
        <v>-18881839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</row>
    <row r="16" spans="1:176" ht="12.75">
      <c r="A16" s="2"/>
      <c r="B16" s="1" t="s">
        <v>0</v>
      </c>
      <c r="C16" s="38"/>
      <c r="D16" s="38"/>
      <c r="E16" s="38"/>
      <c r="F16" s="3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</row>
    <row r="17" spans="1:176" ht="12.75">
      <c r="A17" s="3" t="s">
        <v>96</v>
      </c>
      <c r="B17" s="39"/>
      <c r="C17" s="39"/>
      <c r="D17" s="39"/>
      <c r="E17" s="39"/>
      <c r="F17" s="39"/>
      <c r="G17" s="39"/>
      <c r="H17" s="3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</row>
    <row r="18" spans="1:176" ht="12.75">
      <c r="A18" s="3" t="s">
        <v>104</v>
      </c>
      <c r="B18" s="39"/>
      <c r="C18" s="39"/>
      <c r="D18" s="39"/>
      <c r="E18" s="39"/>
      <c r="F18" s="39"/>
      <c r="G18" s="39"/>
      <c r="H18" s="3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</row>
    <row r="19" spans="1:176" ht="12.75">
      <c r="A19" s="3" t="s">
        <v>97</v>
      </c>
      <c r="B19" s="39">
        <v>0</v>
      </c>
      <c r="C19" s="39">
        <v>0</v>
      </c>
      <c r="D19" s="38">
        <f>D23-D15</f>
        <v>0</v>
      </c>
      <c r="E19" s="39">
        <v>0</v>
      </c>
      <c r="F19" s="38">
        <f>SUM(B19:E19)</f>
        <v>0</v>
      </c>
      <c r="G19" s="39">
        <v>0</v>
      </c>
      <c r="H19" s="38">
        <f>SUM(F19:G19)</f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</row>
    <row r="20" spans="1:176" ht="12.75">
      <c r="A20" s="3"/>
      <c r="B20" s="39"/>
      <c r="C20" s="39"/>
      <c r="D20" s="39"/>
      <c r="E20" s="39"/>
      <c r="F20" s="39"/>
      <c r="G20" s="39"/>
      <c r="H20" s="3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</row>
    <row r="21" spans="1:176" ht="12.75">
      <c r="A21" s="3" t="s">
        <v>131</v>
      </c>
      <c r="B21" s="39">
        <v>0</v>
      </c>
      <c r="C21" s="39">
        <v>0</v>
      </c>
      <c r="D21" s="39">
        <v>0</v>
      </c>
      <c r="E21" s="39">
        <f>CONPL!E31</f>
        <v>-2714999</v>
      </c>
      <c r="F21" s="38">
        <f>SUM(B21:E21)</f>
        <v>-2714999</v>
      </c>
      <c r="G21" s="39">
        <f>CONPL!E32</f>
        <v>0</v>
      </c>
      <c r="H21" s="38">
        <f>SUM(F21:G21)</f>
        <v>-2714999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</row>
    <row r="22" spans="1:176" ht="12.75">
      <c r="A22" s="2"/>
      <c r="B22" s="40"/>
      <c r="C22" s="41"/>
      <c r="D22" s="41"/>
      <c r="E22" s="41"/>
      <c r="F22" s="41"/>
      <c r="G22" s="54"/>
      <c r="H22" s="5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</row>
    <row r="23" spans="1:176" ht="12.75">
      <c r="A23" s="2" t="s">
        <v>57</v>
      </c>
      <c r="B23" s="41">
        <f>SUM(B15:B22)</f>
        <v>22669900</v>
      </c>
      <c r="C23" s="41">
        <v>873000</v>
      </c>
      <c r="D23" s="41">
        <v>0</v>
      </c>
      <c r="E23" s="41">
        <f>SUM(E15:E22)</f>
        <v>-45139738</v>
      </c>
      <c r="F23" s="41">
        <f>SUM(F15:F22)</f>
        <v>-21596838</v>
      </c>
      <c r="G23" s="41">
        <f>SUM(G14:G22)</f>
        <v>0</v>
      </c>
      <c r="H23" s="41">
        <f>SUM(H14:H22)</f>
        <v>-21596838</v>
      </c>
      <c r="I23" s="38">
        <f>H23-CONBS!B41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</row>
    <row r="24" spans="1:176" ht="12.75">
      <c r="A24" s="2"/>
      <c r="B24" s="1"/>
      <c r="C24" s="38"/>
      <c r="D24" s="38"/>
      <c r="E24" s="38"/>
      <c r="F24" s="3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</row>
    <row r="25" spans="1:176" ht="12.75">
      <c r="A25" s="163"/>
      <c r="B25" s="67"/>
      <c r="C25" s="164"/>
      <c r="D25" s="164"/>
      <c r="E25" s="164"/>
      <c r="F25" s="164"/>
      <c r="G25" s="67"/>
      <c r="H25" s="6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</row>
    <row r="26" spans="1:176" ht="12.75">
      <c r="A26" s="163" t="s">
        <v>174</v>
      </c>
      <c r="B26" s="67"/>
      <c r="C26" s="67"/>
      <c r="D26" s="67"/>
      <c r="E26" s="67"/>
      <c r="F26" s="67"/>
      <c r="G26" s="67"/>
      <c r="H26" s="6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</row>
    <row r="27" spans="1:176" ht="12.75">
      <c r="A27" s="165" t="s">
        <v>176</v>
      </c>
      <c r="B27" s="67"/>
      <c r="C27" s="67"/>
      <c r="D27" s="67"/>
      <c r="E27" s="67"/>
      <c r="F27" s="67"/>
      <c r="G27" s="67"/>
      <c r="H27" s="6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</row>
    <row r="28" spans="1:176" ht="12.75">
      <c r="A28" s="163"/>
      <c r="B28" s="67"/>
      <c r="C28" s="67"/>
      <c r="D28" s="67"/>
      <c r="E28" s="67"/>
      <c r="F28" s="67"/>
      <c r="G28" s="67"/>
      <c r="H28" s="6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</row>
    <row r="29" spans="1:176" ht="12.75">
      <c r="A29" s="163" t="s">
        <v>56</v>
      </c>
      <c r="B29" s="64"/>
      <c r="C29" s="64"/>
      <c r="D29" s="64"/>
      <c r="E29" s="64"/>
      <c r="F29" s="64"/>
      <c r="G29" s="67"/>
      <c r="H29" s="6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</row>
    <row r="30" spans="1:176" ht="12.75">
      <c r="A30" s="163" t="s">
        <v>90</v>
      </c>
      <c r="B30" s="164">
        <v>22669900</v>
      </c>
      <c r="C30" s="164">
        <v>873000</v>
      </c>
      <c r="D30" s="164">
        <v>0</v>
      </c>
      <c r="E30" s="166">
        <v>-37119472</v>
      </c>
      <c r="F30" s="164">
        <f>SUM(B30:E30)</f>
        <v>-13576572</v>
      </c>
      <c r="G30" s="164">
        <v>0</v>
      </c>
      <c r="H30" s="164">
        <f>SUM(F30:G30)</f>
        <v>-13576572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</row>
    <row r="31" spans="1:176" ht="12.75">
      <c r="A31" s="163"/>
      <c r="B31" s="67" t="s">
        <v>0</v>
      </c>
      <c r="C31" s="164"/>
      <c r="D31" s="164"/>
      <c r="E31" s="164"/>
      <c r="F31" s="164"/>
      <c r="G31" s="67"/>
      <c r="H31" s="6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</row>
    <row r="32" spans="1:176" ht="12.75">
      <c r="A32" s="167" t="s">
        <v>94</v>
      </c>
      <c r="B32" s="67"/>
      <c r="C32" s="164"/>
      <c r="D32" s="164"/>
      <c r="E32" s="164"/>
      <c r="F32" s="164"/>
      <c r="G32" s="67"/>
      <c r="H32" s="6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</row>
    <row r="33" spans="1:176" ht="12.75">
      <c r="A33" s="167" t="s">
        <v>95</v>
      </c>
      <c r="B33" s="166">
        <v>0</v>
      </c>
      <c r="C33" s="164">
        <v>0</v>
      </c>
      <c r="D33" s="164">
        <v>0</v>
      </c>
      <c r="E33" s="168">
        <v>0</v>
      </c>
      <c r="F33" s="164">
        <f>SUM(B33:E33)</f>
        <v>0</v>
      </c>
      <c r="G33" s="164">
        <v>0</v>
      </c>
      <c r="H33" s="164">
        <f>SUM(F33:G33)</f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</row>
    <row r="34" spans="1:176" ht="12.75">
      <c r="A34" s="167"/>
      <c r="B34" s="67"/>
      <c r="C34" s="164"/>
      <c r="D34" s="164"/>
      <c r="E34" s="164"/>
      <c r="F34" s="164"/>
      <c r="G34" s="67"/>
      <c r="H34" s="6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</row>
    <row r="35" spans="1:176" ht="12.75">
      <c r="A35" s="167" t="s">
        <v>96</v>
      </c>
      <c r="B35" s="67"/>
      <c r="C35" s="164"/>
      <c r="D35" s="164"/>
      <c r="E35" s="164"/>
      <c r="F35" s="164"/>
      <c r="G35" s="67"/>
      <c r="H35" s="6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</row>
    <row r="36" spans="1:176" ht="12.75">
      <c r="A36" s="167" t="s">
        <v>104</v>
      </c>
      <c r="B36" s="67"/>
      <c r="C36" s="164"/>
      <c r="D36" s="164"/>
      <c r="E36" s="164"/>
      <c r="F36" s="164"/>
      <c r="G36" s="67"/>
      <c r="H36" s="6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</row>
    <row r="37" spans="1:176" ht="12.75">
      <c r="A37" s="167" t="s">
        <v>97</v>
      </c>
      <c r="B37" s="164">
        <v>0</v>
      </c>
      <c r="C37" s="164">
        <v>0</v>
      </c>
      <c r="D37" s="164">
        <v>0</v>
      </c>
      <c r="E37" s="164">
        <v>0</v>
      </c>
      <c r="F37" s="164">
        <f>SUM(B37:E37)</f>
        <v>0</v>
      </c>
      <c r="G37" s="169">
        <v>0</v>
      </c>
      <c r="H37" s="164">
        <f>SUM(F37:G37)</f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</row>
    <row r="38" spans="1:176" ht="12.75">
      <c r="A38" s="167"/>
      <c r="B38" s="67"/>
      <c r="C38" s="164"/>
      <c r="D38" s="164"/>
      <c r="E38" s="164"/>
      <c r="F38" s="164"/>
      <c r="G38" s="67"/>
      <c r="H38" s="6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</row>
    <row r="39" spans="1:176" ht="12.75">
      <c r="A39" s="167" t="s">
        <v>137</v>
      </c>
      <c r="B39" s="164">
        <v>0</v>
      </c>
      <c r="C39" s="164">
        <v>0</v>
      </c>
      <c r="D39" s="164">
        <v>0</v>
      </c>
      <c r="E39" s="164">
        <v>-4033159</v>
      </c>
      <c r="F39" s="164">
        <f>SUM(B39:E39)</f>
        <v>-4033159</v>
      </c>
      <c r="G39" s="166">
        <f>CONPL!F32</f>
        <v>0</v>
      </c>
      <c r="H39" s="164">
        <f>SUM(F39:G39)</f>
        <v>-4033159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</row>
    <row r="40" spans="1:176" ht="12.75">
      <c r="A40" s="163"/>
      <c r="B40" s="170"/>
      <c r="C40" s="171"/>
      <c r="D40" s="171"/>
      <c r="E40" s="171"/>
      <c r="F40" s="171"/>
      <c r="G40" s="172"/>
      <c r="H40" s="17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</row>
    <row r="41" spans="1:176" ht="12.75">
      <c r="A41" s="163" t="s">
        <v>57</v>
      </c>
      <c r="B41" s="171">
        <f aca="true" t="shared" si="0" ref="B41:G41">SUM(B30:B39)</f>
        <v>22669900</v>
      </c>
      <c r="C41" s="171">
        <f t="shared" si="0"/>
        <v>873000</v>
      </c>
      <c r="D41" s="171">
        <f t="shared" si="0"/>
        <v>0</v>
      </c>
      <c r="E41" s="171">
        <f t="shared" si="0"/>
        <v>-41152631</v>
      </c>
      <c r="F41" s="171">
        <f>SUM(F30:F39)</f>
        <v>-17609731</v>
      </c>
      <c r="G41" s="171">
        <f t="shared" si="0"/>
        <v>0</v>
      </c>
      <c r="H41" s="171">
        <f>SUM(H30:H39)</f>
        <v>-17609731</v>
      </c>
      <c r="I41" s="3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</row>
    <row r="42" spans="1:8" s="1" customFormat="1" ht="12.75">
      <c r="A42" s="67"/>
      <c r="B42" s="67"/>
      <c r="C42" s="67"/>
      <c r="D42" s="67"/>
      <c r="E42" s="67"/>
      <c r="F42" s="67"/>
      <c r="G42" s="173"/>
      <c r="H42" s="173"/>
    </row>
    <row r="43" s="1" customFormat="1" ht="12.75">
      <c r="H43" s="38"/>
    </row>
    <row r="44" spans="1:176" ht="12.75">
      <c r="A44" s="2"/>
      <c r="B44" s="1"/>
      <c r="C44" s="1"/>
      <c r="D44" s="1"/>
      <c r="E44" s="1"/>
      <c r="F44" s="3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</row>
    <row r="45" spans="1:176" ht="12.75">
      <c r="A45" s="2" t="s">
        <v>58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</row>
    <row r="46" ht="12.75">
      <c r="A46" s="3" t="s">
        <v>156</v>
      </c>
    </row>
    <row r="47" ht="12.75">
      <c r="A47" s="3" t="s">
        <v>59</v>
      </c>
    </row>
  </sheetData>
  <sheetProtection/>
  <mergeCells count="2">
    <mergeCell ref="B5:F5"/>
    <mergeCell ref="C6:D6"/>
  </mergeCells>
  <printOptions/>
  <pageMargins left="0.75" right="0.75" top="1" bottom="1" header="0.5" footer="0.5"/>
  <pageSetup fitToHeight="1" fitToWidth="1" horizontalDpi="300" verticalDpi="300" orientation="portrait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8.28125" style="9" customWidth="1"/>
    <col min="2" max="2" width="22.28125" style="9" customWidth="1"/>
    <col min="3" max="3" width="22.421875" style="9" customWidth="1"/>
    <col min="4" max="4" width="14.00390625" style="9" customWidth="1"/>
    <col min="5" max="16384" width="9.140625" style="9" customWidth="1"/>
  </cols>
  <sheetData>
    <row r="1" spans="1:3" ht="18">
      <c r="A1" s="7" t="s">
        <v>27</v>
      </c>
      <c r="B1" s="6"/>
      <c r="C1" s="43"/>
    </row>
    <row r="2" spans="1:3" ht="15.75">
      <c r="A2" s="7" t="s">
        <v>76</v>
      </c>
      <c r="B2" s="6"/>
      <c r="C2" s="6"/>
    </row>
    <row r="3" spans="1:3" ht="15.75">
      <c r="A3" s="10" t="s">
        <v>173</v>
      </c>
      <c r="B3" s="11">
        <v>2008</v>
      </c>
      <c r="C3" s="11">
        <v>2007</v>
      </c>
    </row>
    <row r="4" spans="1:3" ht="15.75">
      <c r="A4" s="12"/>
      <c r="B4" s="13" t="s">
        <v>177</v>
      </c>
      <c r="C4" s="13" t="s">
        <v>177</v>
      </c>
    </row>
    <row r="5" spans="1:3" ht="15.75">
      <c r="A5" s="12"/>
      <c r="B5" s="68" t="s">
        <v>178</v>
      </c>
      <c r="C5" s="68" t="s">
        <v>178</v>
      </c>
    </row>
    <row r="6" spans="1:3" ht="15.75">
      <c r="A6" s="8"/>
      <c r="B6" s="13" t="s">
        <v>28</v>
      </c>
      <c r="C6" s="13" t="s">
        <v>28</v>
      </c>
    </row>
    <row r="7" spans="1:3" ht="15.75">
      <c r="A7" s="121" t="s">
        <v>0</v>
      </c>
      <c r="B7" s="119"/>
      <c r="C7" s="143"/>
    </row>
    <row r="8" spans="1:3" ht="15">
      <c r="A8" s="119" t="s">
        <v>132</v>
      </c>
      <c r="B8" s="14">
        <f>CONPL!E34/1000</f>
        <v>-2714.999</v>
      </c>
      <c r="C8" s="16">
        <v>-4033</v>
      </c>
    </row>
    <row r="9" spans="1:3" ht="15">
      <c r="A9" s="119" t="s">
        <v>29</v>
      </c>
      <c r="B9" s="14"/>
      <c r="C9" s="16"/>
    </row>
    <row r="10" spans="1:3" ht="15">
      <c r="A10" s="119" t="s">
        <v>30</v>
      </c>
      <c r="B10" s="14">
        <v>636</v>
      </c>
      <c r="C10" s="16">
        <v>921</v>
      </c>
    </row>
    <row r="11" spans="1:4" ht="15">
      <c r="A11" s="119" t="s">
        <v>31</v>
      </c>
      <c r="B11" s="14">
        <v>1910</v>
      </c>
      <c r="C11" s="16">
        <v>2166</v>
      </c>
      <c r="D11" s="73"/>
    </row>
    <row r="12" spans="2:3" ht="15">
      <c r="B12" s="15"/>
      <c r="C12" s="144"/>
    </row>
    <row r="13" spans="1:3" ht="15">
      <c r="A13" s="119" t="s">
        <v>144</v>
      </c>
      <c r="B13" s="16">
        <f>SUM(B8:B12)</f>
        <v>-168.9989999999998</v>
      </c>
      <c r="C13" s="16">
        <f>SUM(C8:C12)</f>
        <v>-946</v>
      </c>
    </row>
    <row r="14" spans="1:3" ht="15">
      <c r="A14" s="119" t="s">
        <v>0</v>
      </c>
      <c r="B14" s="14"/>
      <c r="C14" s="16"/>
    </row>
    <row r="15" spans="1:3" ht="15">
      <c r="A15" s="119" t="s">
        <v>32</v>
      </c>
      <c r="B15" s="14"/>
      <c r="C15" s="16"/>
    </row>
    <row r="16" spans="1:3" ht="15">
      <c r="A16" s="9" t="s">
        <v>150</v>
      </c>
      <c r="B16" s="17">
        <v>-199</v>
      </c>
      <c r="C16" s="16">
        <v>-1075</v>
      </c>
    </row>
    <row r="17" spans="1:3" ht="15">
      <c r="A17" s="119" t="s">
        <v>33</v>
      </c>
      <c r="B17" s="15">
        <v>-610</v>
      </c>
      <c r="C17" s="144">
        <v>1179</v>
      </c>
    </row>
    <row r="18" spans="1:3" ht="15">
      <c r="A18" s="119" t="s">
        <v>128</v>
      </c>
      <c r="B18" s="16">
        <f>SUM(B13:B17)</f>
        <v>-977.9989999999998</v>
      </c>
      <c r="C18" s="16">
        <f>SUM(C13:C17)</f>
        <v>-842</v>
      </c>
    </row>
    <row r="19" spans="1:3" ht="15">
      <c r="A19" s="119" t="s">
        <v>0</v>
      </c>
      <c r="B19" s="14"/>
      <c r="C19" s="16"/>
    </row>
    <row r="20" spans="1:3" ht="15">
      <c r="A20" s="119" t="s">
        <v>34</v>
      </c>
      <c r="B20" s="14"/>
      <c r="C20" s="16">
        <v>-359</v>
      </c>
    </row>
    <row r="21" spans="1:3" ht="15">
      <c r="A21" s="119" t="s">
        <v>124</v>
      </c>
      <c r="B21" s="14">
        <v>0</v>
      </c>
      <c r="C21" s="14">
        <v>0</v>
      </c>
    </row>
    <row r="22" spans="1:3" ht="15">
      <c r="A22" s="119" t="s">
        <v>138</v>
      </c>
      <c r="B22" s="17">
        <v>0</v>
      </c>
      <c r="C22" s="16">
        <v>0</v>
      </c>
    </row>
    <row r="23" spans="1:3" ht="15">
      <c r="A23" s="119" t="s">
        <v>129</v>
      </c>
      <c r="B23" s="18">
        <f>SUM(B18:B22)</f>
        <v>-977.9989999999998</v>
      </c>
      <c r="C23" s="18">
        <f>SUM(C18:C22)</f>
        <v>-1201</v>
      </c>
    </row>
    <row r="24" spans="1:3" ht="15">
      <c r="A24" s="119"/>
      <c r="B24" s="17"/>
      <c r="C24" s="16"/>
    </row>
    <row r="25" spans="1:3" ht="15">
      <c r="A25" s="119" t="s">
        <v>35</v>
      </c>
      <c r="B25" s="14"/>
      <c r="C25" s="16"/>
    </row>
    <row r="26" spans="1:3" ht="15">
      <c r="A26" s="119" t="s">
        <v>36</v>
      </c>
      <c r="B26" s="19">
        <v>1798</v>
      </c>
      <c r="C26" s="16">
        <v>147</v>
      </c>
    </row>
    <row r="27" spans="1:3" ht="15">
      <c r="A27" s="119" t="s">
        <v>139</v>
      </c>
      <c r="B27" s="18">
        <f>SUM(B26:B26)</f>
        <v>1798</v>
      </c>
      <c r="C27" s="18">
        <f>SUM(C26:C26)</f>
        <v>147</v>
      </c>
    </row>
    <row r="28" spans="1:3" ht="15">
      <c r="A28" s="119"/>
      <c r="B28" s="17"/>
      <c r="C28" s="16"/>
    </row>
    <row r="29" spans="1:3" ht="15">
      <c r="A29" s="119" t="s">
        <v>37</v>
      </c>
      <c r="B29" s="17"/>
      <c r="C29" s="16"/>
    </row>
    <row r="30" spans="1:3" ht="15" hidden="1">
      <c r="A30" s="9" t="s">
        <v>98</v>
      </c>
      <c r="B30" s="14">
        <v>0</v>
      </c>
      <c r="C30" s="16">
        <v>0</v>
      </c>
    </row>
    <row r="31" spans="1:3" ht="15">
      <c r="A31" s="9" t="s">
        <v>125</v>
      </c>
      <c r="B31" s="14">
        <v>0</v>
      </c>
      <c r="C31" s="16">
        <v>0</v>
      </c>
    </row>
    <row r="32" spans="1:3" ht="15">
      <c r="A32" s="119" t="s">
        <v>38</v>
      </c>
      <c r="B32" s="20">
        <v>-1339</v>
      </c>
      <c r="C32" s="16">
        <v>192</v>
      </c>
    </row>
    <row r="33" spans="1:3" ht="15">
      <c r="A33" s="119" t="s">
        <v>126</v>
      </c>
      <c r="B33" s="21">
        <f>SUM(B30:B32)</f>
        <v>-1339</v>
      </c>
      <c r="C33" s="21">
        <f>SUM(C30:C32)</f>
        <v>192</v>
      </c>
    </row>
    <row r="34" spans="1:3" ht="15">
      <c r="A34" s="119" t="s">
        <v>0</v>
      </c>
      <c r="B34" s="19"/>
      <c r="C34" s="19"/>
    </row>
    <row r="35" spans="1:3" ht="15">
      <c r="A35" s="128" t="s">
        <v>109</v>
      </c>
      <c r="B35" s="20">
        <f>B33+B27+B23</f>
        <v>-518.9989999999998</v>
      </c>
      <c r="C35" s="20">
        <f>C33+C27+C23</f>
        <v>-862</v>
      </c>
    </row>
    <row r="36" spans="2:3" ht="15">
      <c r="B36" s="20"/>
      <c r="C36" s="16"/>
    </row>
    <row r="37" spans="1:3" ht="15">
      <c r="A37" s="119" t="s">
        <v>39</v>
      </c>
      <c r="B37" s="20">
        <v>-13439</v>
      </c>
      <c r="C37" s="16">
        <v>-12154</v>
      </c>
    </row>
    <row r="38" spans="1:3" ht="15">
      <c r="A38" s="119" t="s">
        <v>149</v>
      </c>
      <c r="B38" s="20">
        <v>0</v>
      </c>
      <c r="C38" s="16">
        <v>0</v>
      </c>
    </row>
    <row r="39" spans="1:3" ht="15">
      <c r="A39" s="119"/>
      <c r="B39" s="19"/>
      <c r="C39" s="16"/>
    </row>
    <row r="40" spans="1:3" ht="15.75" thickBot="1">
      <c r="A40" s="119" t="s">
        <v>40</v>
      </c>
      <c r="B40" s="22">
        <f>SUM(B35:B39)</f>
        <v>-13957.999</v>
      </c>
      <c r="C40" s="22">
        <f>SUM(C35:C39)</f>
        <v>-13016</v>
      </c>
    </row>
    <row r="41" spans="1:3" ht="16.5" thickTop="1">
      <c r="A41" s="121"/>
      <c r="B41" s="145"/>
      <c r="C41" s="146"/>
    </row>
    <row r="42" spans="1:3" ht="15.75">
      <c r="A42" s="121"/>
      <c r="B42" s="25"/>
      <c r="C42" s="146"/>
    </row>
    <row r="43" spans="1:4" ht="15">
      <c r="A43" s="6" t="s">
        <v>41</v>
      </c>
      <c r="B43" s="25"/>
      <c r="C43" s="24"/>
      <c r="D43" s="73"/>
    </row>
    <row r="44" spans="1:3" ht="15.75">
      <c r="A44" s="7"/>
      <c r="B44" s="25"/>
      <c r="C44" s="24"/>
    </row>
    <row r="45" spans="1:3" ht="15">
      <c r="A45" s="6" t="s">
        <v>14</v>
      </c>
      <c r="B45" s="158">
        <v>86</v>
      </c>
      <c r="C45" s="24">
        <v>119</v>
      </c>
    </row>
    <row r="46" spans="1:3" ht="15">
      <c r="A46" s="6" t="s">
        <v>110</v>
      </c>
      <c r="B46" s="26">
        <v>-14044</v>
      </c>
      <c r="C46" s="24">
        <v>-13135</v>
      </c>
    </row>
    <row r="47" spans="1:3" ht="16.5" thickBot="1">
      <c r="A47" s="7"/>
      <c r="B47" s="27">
        <f>SUM(B45:B46)</f>
        <v>-13958</v>
      </c>
      <c r="C47" s="27">
        <f>SUM(C45:C46)</f>
        <v>-13016</v>
      </c>
    </row>
    <row r="48" spans="1:3" ht="16.5" thickTop="1">
      <c r="A48" s="7"/>
      <c r="B48" s="42">
        <f>B47-B40</f>
        <v>-0.0010000000002037268</v>
      </c>
      <c r="C48" s="23"/>
    </row>
    <row r="49" spans="1:3" s="28" customFormat="1" ht="15.75">
      <c r="A49" s="4"/>
      <c r="B49" s="7"/>
      <c r="C49" s="7"/>
    </row>
    <row r="50" spans="1:3" s="28" customFormat="1" ht="15.75">
      <c r="A50" s="4" t="s">
        <v>42</v>
      </c>
      <c r="B50" s="7"/>
      <c r="C50" s="7"/>
    </row>
    <row r="51" spans="1:3" ht="14.25" customHeight="1">
      <c r="A51" s="7" t="s">
        <v>154</v>
      </c>
      <c r="B51" s="6"/>
      <c r="C51" s="6"/>
    </row>
    <row r="52" spans="1:3" ht="14.25" customHeight="1">
      <c r="A52" s="7" t="s">
        <v>26</v>
      </c>
      <c r="B52" s="6"/>
      <c r="C52" s="6"/>
    </row>
    <row r="53" spans="1:3" ht="15">
      <c r="A53" s="6"/>
      <c r="B53" s="6"/>
      <c r="C53" s="6"/>
    </row>
    <row r="54" spans="2:3" ht="15">
      <c r="B54" s="162"/>
      <c r="C54" s="73"/>
    </row>
  </sheetData>
  <sheetProtection/>
  <printOptions/>
  <pageMargins left="0.75" right="0.75" top="1" bottom="1" header="0.5" footer="0.5"/>
  <pageSetup fitToHeight="1" fitToWidth="1" horizontalDpi="300" verticalDpi="3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0" zoomScaleNormal="80" zoomScalePageLayoutView="0" workbookViewId="0" topLeftCell="A3">
      <selection activeCell="C12" sqref="C12"/>
    </sheetView>
  </sheetViews>
  <sheetFormatPr defaultColWidth="8.8515625" defaultRowHeight="12.75"/>
  <cols>
    <col min="1" max="1" width="4.421875" style="0" customWidth="1"/>
    <col min="2" max="2" width="46.8515625" style="0" customWidth="1"/>
    <col min="3" max="6" width="24.8515625" style="0" customWidth="1"/>
  </cols>
  <sheetData>
    <row r="1" spans="1:256" ht="15.75">
      <c r="A1" s="75" t="s">
        <v>114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ht="15.75">
      <c r="A2" s="75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ht="15.75">
      <c r="A3" s="10" t="s">
        <v>179</v>
      </c>
      <c r="C3" s="1"/>
      <c r="D3" s="31"/>
      <c r="E3" s="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ht="15.75">
      <c r="A4" s="76"/>
      <c r="B4" s="10"/>
      <c r="C4" s="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79" customFormat="1" ht="12.75">
      <c r="A5" s="77"/>
      <c r="B5" s="78"/>
      <c r="C5" s="184" t="s">
        <v>165</v>
      </c>
      <c r="D5" s="186"/>
      <c r="E5" s="184" t="s">
        <v>164</v>
      </c>
      <c r="F5" s="185"/>
      <c r="G5" s="47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ht="12.75">
      <c r="A6" s="77"/>
      <c r="B6" s="80"/>
      <c r="C6" s="78" t="s">
        <v>160</v>
      </c>
      <c r="D6" s="78" t="s">
        <v>161</v>
      </c>
      <c r="E6" s="78" t="s">
        <v>160</v>
      </c>
      <c r="F6" s="175" t="s">
        <v>161</v>
      </c>
      <c r="G6" s="174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12.75">
      <c r="A7" s="77"/>
      <c r="B7" s="80"/>
      <c r="C7" s="78" t="s">
        <v>182</v>
      </c>
      <c r="D7" s="78" t="s">
        <v>115</v>
      </c>
      <c r="E7" s="78" t="s">
        <v>116</v>
      </c>
      <c r="F7" s="175" t="s">
        <v>116</v>
      </c>
      <c r="G7" s="174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12.75">
      <c r="A8" s="81"/>
      <c r="B8" s="82"/>
      <c r="C8" s="82"/>
      <c r="D8" s="82"/>
      <c r="E8" s="82"/>
      <c r="F8" s="176"/>
      <c r="G8" s="4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77"/>
      <c r="B9" s="83" t="s">
        <v>0</v>
      </c>
      <c r="C9" s="84" t="s">
        <v>181</v>
      </c>
      <c r="D9" s="161" t="s">
        <v>185</v>
      </c>
      <c r="E9" s="84" t="s">
        <v>180</v>
      </c>
      <c r="F9" s="177" t="s">
        <v>184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spans="1:256" ht="12.75">
      <c r="A10" s="77"/>
      <c r="B10" s="80" t="s">
        <v>0</v>
      </c>
      <c r="C10" s="86" t="s">
        <v>117</v>
      </c>
      <c r="D10" s="86" t="s">
        <v>117</v>
      </c>
      <c r="E10" s="86" t="s">
        <v>117</v>
      </c>
      <c r="F10" s="86" t="s">
        <v>117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12.75">
      <c r="A11" s="77"/>
      <c r="B11" s="80" t="s">
        <v>0</v>
      </c>
      <c r="C11" s="82"/>
      <c r="D11" s="82"/>
      <c r="E11" s="82"/>
      <c r="F11" s="82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12.75">
      <c r="A12" s="77">
        <v>1</v>
      </c>
      <c r="B12" s="80" t="s">
        <v>44</v>
      </c>
      <c r="C12" s="87">
        <f>ROUND(CONPL!C11/1000,0)</f>
        <v>2189</v>
      </c>
      <c r="D12" s="87">
        <f>ROUND(CONPL!D11/1000,0)</f>
        <v>2223</v>
      </c>
      <c r="E12" s="87">
        <f>ROUND(CONPL!E11/1000,0)</f>
        <v>6129</v>
      </c>
      <c r="F12" s="87">
        <f>ROUND(CONPL!F11/1000,0)</f>
        <v>6005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12.75">
      <c r="A13" s="77"/>
      <c r="B13" s="80" t="s">
        <v>0</v>
      </c>
      <c r="C13" s="87"/>
      <c r="D13" s="87"/>
      <c r="E13" s="87"/>
      <c r="F13" s="87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12.75">
      <c r="A14" s="77">
        <v>2</v>
      </c>
      <c r="B14" s="80" t="s">
        <v>130</v>
      </c>
      <c r="C14" s="87">
        <f>ROUND(CONPL!C23/1000,0)</f>
        <v>-645</v>
      </c>
      <c r="D14" s="87">
        <f>ROUND(CONPL!D23/1000,0)</f>
        <v>-1122</v>
      </c>
      <c r="E14" s="87">
        <f>ROUND(CONPL!E23/1000,0)</f>
        <v>-2715</v>
      </c>
      <c r="F14" s="87">
        <f>ROUND(CONPL!F23/1000,0)</f>
        <v>-4034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12.75">
      <c r="A15" s="77"/>
      <c r="B15" s="80" t="s">
        <v>0</v>
      </c>
      <c r="C15" s="87"/>
      <c r="D15" s="87"/>
      <c r="E15" s="87"/>
      <c r="F15" s="87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ht="12.75">
      <c r="A16" s="77">
        <v>3</v>
      </c>
      <c r="B16" s="80" t="s">
        <v>135</v>
      </c>
      <c r="C16" s="87">
        <f>ROUND(CONPL!C27/1000,0)</f>
        <v>-645</v>
      </c>
      <c r="D16" s="87">
        <f>ROUND(CONPL!D27/1000,0)</f>
        <v>-1122</v>
      </c>
      <c r="E16" s="87">
        <f>ROUND(CONPL!E27/1000,0)</f>
        <v>-2715</v>
      </c>
      <c r="F16" s="87">
        <f>ROUND(CONPL!F27/1000,0)</f>
        <v>-4033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12.75">
      <c r="A17" s="77"/>
      <c r="B17" s="80"/>
      <c r="C17" s="87"/>
      <c r="D17" s="87"/>
      <c r="E17" s="87"/>
      <c r="F17" s="87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12.75">
      <c r="A18" s="77">
        <v>4</v>
      </c>
      <c r="B18" s="80" t="s">
        <v>140</v>
      </c>
      <c r="C18" s="87">
        <f>ROUND(CONPL!C31/1000,0)</f>
        <v>-645</v>
      </c>
      <c r="D18" s="87">
        <f>ROUND(CONPL!D31/1000,0)</f>
        <v>-1122</v>
      </c>
      <c r="E18" s="87">
        <f>ROUND(CONPL!E31/1000,0)</f>
        <v>-2715</v>
      </c>
      <c r="F18" s="87">
        <f>ROUND(CONPL!F31/1000,0)</f>
        <v>-4033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ht="12.75">
      <c r="A19" s="77"/>
      <c r="B19" s="80" t="s">
        <v>123</v>
      </c>
      <c r="C19" s="87"/>
      <c r="D19" s="87"/>
      <c r="E19" s="87"/>
      <c r="F19" s="87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ht="12.75">
      <c r="A20" s="77"/>
      <c r="B20" s="80" t="s">
        <v>0</v>
      </c>
      <c r="C20" s="87"/>
      <c r="D20" s="87"/>
      <c r="E20" s="87"/>
      <c r="F20" s="87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ht="12.75">
      <c r="A21" s="77">
        <v>5</v>
      </c>
      <c r="B21" s="80" t="s">
        <v>141</v>
      </c>
      <c r="C21" s="88">
        <f>C18/22669.9*100</f>
        <v>-2.845182378396023</v>
      </c>
      <c r="D21" s="88">
        <f>D18/22669.9*100</f>
        <v>-4.949293997767965</v>
      </c>
      <c r="E21" s="88">
        <f>E18/22669.9*100</f>
        <v>-11.976232802085585</v>
      </c>
      <c r="F21" s="88">
        <f>F18/22669.9*100</f>
        <v>-17.790109352048308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ht="12.75">
      <c r="A22" s="77"/>
      <c r="B22" s="80" t="s">
        <v>0</v>
      </c>
      <c r="C22" s="87"/>
      <c r="D22" s="87"/>
      <c r="E22" s="87"/>
      <c r="F22" s="87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ht="12.75">
      <c r="A23" s="77">
        <v>6</v>
      </c>
      <c r="B23" s="80" t="s">
        <v>127</v>
      </c>
      <c r="C23" s="87">
        <v>0</v>
      </c>
      <c r="D23" s="87">
        <v>0</v>
      </c>
      <c r="E23" s="87">
        <f>+C23</f>
        <v>0</v>
      </c>
      <c r="F23" s="87">
        <f>+D23</f>
        <v>0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ht="12.75">
      <c r="A24" s="77"/>
      <c r="B24" s="80" t="s">
        <v>0</v>
      </c>
      <c r="C24" s="87"/>
      <c r="D24" s="87"/>
      <c r="E24" s="87"/>
      <c r="F24" s="87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ht="12.75">
      <c r="A25" s="77"/>
      <c r="B25" s="80"/>
      <c r="C25" s="89"/>
      <c r="D25" s="89"/>
      <c r="E25" s="89"/>
      <c r="F25" s="89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ht="12.75">
      <c r="A26" s="76"/>
      <c r="B26" s="34" t="s">
        <v>0</v>
      </c>
      <c r="C26" s="90"/>
      <c r="D26" s="90"/>
      <c r="E26" s="90"/>
      <c r="F26" s="9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ht="12.75">
      <c r="A27" s="76"/>
      <c r="B27" s="34" t="s">
        <v>0</v>
      </c>
      <c r="C27" s="90"/>
      <c r="D27" s="90"/>
      <c r="E27" s="90"/>
      <c r="F27" s="9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ht="12.75">
      <c r="A28" s="49" t="s">
        <v>0</v>
      </c>
      <c r="B28" s="46"/>
      <c r="C28" s="91"/>
      <c r="D28" s="91"/>
      <c r="E28" s="91"/>
      <c r="F28" s="9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ht="12.75">
      <c r="A29" s="101"/>
      <c r="B29" s="102" t="s">
        <v>0</v>
      </c>
      <c r="C29" s="103" t="s">
        <v>186</v>
      </c>
      <c r="D29" s="104"/>
      <c r="E29" s="103" t="s">
        <v>118</v>
      </c>
      <c r="F29" s="104"/>
      <c r="G29" s="47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s="64" customFormat="1" ht="12.75">
      <c r="A30" s="105">
        <v>7</v>
      </c>
      <c r="B30" s="106" t="s">
        <v>148</v>
      </c>
      <c r="C30" s="109"/>
      <c r="D30" s="97"/>
      <c r="E30" s="96"/>
      <c r="F30" s="97"/>
      <c r="G30" s="98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s="64" customFormat="1" ht="12.75">
      <c r="A31" s="107"/>
      <c r="B31" s="108" t="s">
        <v>147</v>
      </c>
      <c r="C31" s="181">
        <f>CONBS!B53</f>
        <v>-95.26657814988157</v>
      </c>
      <c r="D31" s="182"/>
      <c r="E31" s="183">
        <f>CONBS!C53</f>
        <v>-83.29034975893144</v>
      </c>
      <c r="F31" s="182"/>
      <c r="G31" s="98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256" ht="12.75">
      <c r="A32" s="110"/>
      <c r="B32" s="111" t="s">
        <v>0</v>
      </c>
      <c r="C32" s="94"/>
      <c r="D32" s="94"/>
      <c r="E32" s="94"/>
      <c r="F32" s="95"/>
      <c r="G32" s="47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ht="12.75">
      <c r="A33" s="112"/>
      <c r="B33" s="46" t="s">
        <v>0</v>
      </c>
      <c r="C33" s="100"/>
      <c r="D33" s="100"/>
      <c r="E33" s="100"/>
      <c r="F33" s="92"/>
      <c r="G33" s="47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ht="12.75">
      <c r="A34" s="112"/>
      <c r="B34" s="46" t="s">
        <v>119</v>
      </c>
      <c r="C34" s="100"/>
      <c r="D34" s="100"/>
      <c r="E34" s="100"/>
      <c r="F34" s="92"/>
      <c r="G34" s="47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ht="12.75">
      <c r="A35" s="112"/>
      <c r="B35" s="46" t="s">
        <v>0</v>
      </c>
      <c r="C35" s="100"/>
      <c r="D35" s="100"/>
      <c r="E35" s="100"/>
      <c r="F35" s="92"/>
      <c r="G35" s="47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6" ht="12.75">
      <c r="A36" s="113"/>
      <c r="B36" s="50"/>
      <c r="C36" s="50"/>
      <c r="D36" s="50"/>
      <c r="E36" s="50"/>
      <c r="F36" s="114"/>
    </row>
    <row r="37" spans="1:6" ht="12.75">
      <c r="A37" s="113"/>
      <c r="B37" s="50"/>
      <c r="C37" s="50"/>
      <c r="D37" s="50"/>
      <c r="E37" s="50"/>
      <c r="F37" s="114"/>
    </row>
    <row r="38" spans="1:6" ht="12.75">
      <c r="A38" s="115"/>
      <c r="B38" s="116"/>
      <c r="C38" s="116"/>
      <c r="D38" s="116"/>
      <c r="E38" s="116"/>
      <c r="F38" s="117"/>
    </row>
  </sheetData>
  <sheetProtection/>
  <mergeCells count="4">
    <mergeCell ref="C31:D31"/>
    <mergeCell ref="E31:F31"/>
    <mergeCell ref="E5:F5"/>
    <mergeCell ref="C5:D5"/>
  </mergeCells>
  <printOptions/>
  <pageMargins left="0.75" right="0.61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zoomScale="80" zoomScaleNormal="80" zoomScalePageLayoutView="0" workbookViewId="0" topLeftCell="A1">
      <selection activeCell="C14" sqref="C14"/>
    </sheetView>
  </sheetViews>
  <sheetFormatPr defaultColWidth="8.8515625" defaultRowHeight="12.75"/>
  <cols>
    <col min="1" max="1" width="4.7109375" style="0" customWidth="1"/>
    <col min="2" max="2" width="32.28125" style="0" customWidth="1"/>
    <col min="3" max="4" width="25.8515625" style="0" customWidth="1"/>
    <col min="5" max="5" width="26.7109375" style="0" customWidth="1"/>
    <col min="6" max="6" width="25.8515625" style="0" customWidth="1"/>
  </cols>
  <sheetData>
    <row r="1" spans="1:256" ht="15.75">
      <c r="A1" s="75" t="s">
        <v>120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ht="15.75">
      <c r="A2" s="75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="1" customFormat="1" ht="12.75"/>
    <row r="4" spans="1:256" ht="15.75">
      <c r="A4" s="76"/>
      <c r="B4" s="10"/>
      <c r="C4" s="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ht="12.75">
      <c r="A5" s="77"/>
      <c r="B5" s="80"/>
      <c r="C5" s="184" t="s">
        <v>157</v>
      </c>
      <c r="D5" s="186"/>
      <c r="E5" s="184" t="s">
        <v>164</v>
      </c>
      <c r="F5" s="185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ht="12.75">
      <c r="A6" s="77"/>
      <c r="B6" s="80"/>
      <c r="C6" s="78" t="s">
        <v>160</v>
      </c>
      <c r="D6" s="78" t="s">
        <v>161</v>
      </c>
      <c r="E6" s="78" t="s">
        <v>160</v>
      </c>
      <c r="F6" s="78" t="s">
        <v>161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12.75">
      <c r="A7" s="77"/>
      <c r="B7" s="80"/>
      <c r="C7" s="78" t="s">
        <v>182</v>
      </c>
      <c r="D7" s="78" t="s">
        <v>115</v>
      </c>
      <c r="E7" s="78" t="s">
        <v>116</v>
      </c>
      <c r="F7" s="78" t="s">
        <v>116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12.75">
      <c r="A8" s="81"/>
      <c r="B8" s="82"/>
      <c r="C8" s="82"/>
      <c r="D8" s="82"/>
      <c r="E8" s="82"/>
      <c r="F8" s="8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77"/>
      <c r="B9" s="83" t="s">
        <v>0</v>
      </c>
      <c r="C9" s="84" t="s">
        <v>183</v>
      </c>
      <c r="D9" s="161" t="s">
        <v>185</v>
      </c>
      <c r="E9" s="84" t="s">
        <v>180</v>
      </c>
      <c r="F9" s="84" t="s">
        <v>184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spans="1:256" ht="12.75">
      <c r="A10" s="77"/>
      <c r="B10" s="80" t="s">
        <v>0</v>
      </c>
      <c r="C10" s="86" t="s">
        <v>117</v>
      </c>
      <c r="D10" s="86" t="s">
        <v>117</v>
      </c>
      <c r="E10" s="86" t="s">
        <v>117</v>
      </c>
      <c r="F10" s="86" t="s">
        <v>117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12.75">
      <c r="A11" s="77"/>
      <c r="B11" s="80" t="s">
        <v>0</v>
      </c>
      <c r="C11" s="82"/>
      <c r="D11" s="82"/>
      <c r="E11" s="82"/>
      <c r="F11" s="82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12.75">
      <c r="A12" s="77">
        <v>1</v>
      </c>
      <c r="B12" s="80" t="s">
        <v>121</v>
      </c>
      <c r="C12" s="155" t="s">
        <v>133</v>
      </c>
      <c r="D12" s="159">
        <v>0</v>
      </c>
      <c r="E12" s="156">
        <v>0</v>
      </c>
      <c r="F12" s="156"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12.75">
      <c r="A13" s="77"/>
      <c r="B13" s="80" t="s">
        <v>0</v>
      </c>
      <c r="C13" s="157"/>
      <c r="D13" s="157"/>
      <c r="E13" s="157"/>
      <c r="F13" s="157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12.75">
      <c r="A14" s="77">
        <v>2</v>
      </c>
      <c r="B14" s="80" t="s">
        <v>122</v>
      </c>
      <c r="C14" s="89">
        <f>ROUND(CONPL!C20/1000,0)</f>
        <v>-622</v>
      </c>
      <c r="D14" s="89">
        <f>ROUND(CONPL!D20/1000,0)</f>
        <v>-780</v>
      </c>
      <c r="E14" s="89">
        <f>ROUND(CONPL!E20/1000,0)</f>
        <v>-2170</v>
      </c>
      <c r="F14" s="89">
        <f>ROUND(CONPL!F20/1000,0)</f>
        <v>-2332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12.75">
      <c r="A15" s="77"/>
      <c r="B15" s="80" t="s">
        <v>0</v>
      </c>
      <c r="C15" s="93"/>
      <c r="D15" s="93"/>
      <c r="E15" s="93"/>
      <c r="F15" s="93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</sheetData>
  <sheetProtection/>
  <mergeCells count="2">
    <mergeCell ref="C5:D5"/>
    <mergeCell ref="E5:F5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60</v>
      </c>
      <c r="B1" t="s">
        <v>61</v>
      </c>
    </row>
    <row r="2" spans="1:2" ht="12.75">
      <c r="A2" t="s">
        <v>62</v>
      </c>
      <c r="B2" t="s">
        <v>63</v>
      </c>
    </row>
    <row r="3" spans="1:2" ht="12.75">
      <c r="A3" t="s">
        <v>64</v>
      </c>
      <c r="B3" t="s">
        <v>65</v>
      </c>
    </row>
    <row r="4" spans="1:2" ht="12.75">
      <c r="A4" t="s">
        <v>66</v>
      </c>
      <c r="B4" t="s">
        <v>67</v>
      </c>
    </row>
    <row r="5" spans="1:2" ht="12.75">
      <c r="A5" t="s">
        <v>68</v>
      </c>
      <c r="B5" t="s">
        <v>69</v>
      </c>
    </row>
    <row r="6" spans="1:2" ht="12.75">
      <c r="A6" t="s">
        <v>70</v>
      </c>
      <c r="B6" t="s">
        <v>71</v>
      </c>
    </row>
    <row r="7" spans="1:2" ht="12.75">
      <c r="A7" t="s">
        <v>72</v>
      </c>
      <c r="B7" t="s">
        <v>73</v>
      </c>
    </row>
    <row r="8" spans="1:2" ht="12.75">
      <c r="A8" t="s">
        <v>74</v>
      </c>
      <c r="B8" t="s">
        <v>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2008-11-25T08:19:08Z</cp:lastPrinted>
  <dcterms:created xsi:type="dcterms:W3CDTF">2005-08-19T02:13:51Z</dcterms:created>
  <dcterms:modified xsi:type="dcterms:W3CDTF">2008-11-25T08:23:09Z</dcterms:modified>
  <cp:category/>
  <cp:version/>
  <cp:contentType/>
  <cp:contentStatus/>
</cp:coreProperties>
</file>